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3040" windowHeight="9402"/>
  </bookViews>
  <sheets>
    <sheet name="Data" sheetId="2" r:id="rId1"/>
    <sheet name="Model" sheetId="3" r:id="rId2"/>
    <sheet name="SBJ-naming rights " sheetId="4" r:id="rId3"/>
  </sheets>
  <calcPr calcId="125725"/>
</workbook>
</file>

<file path=xl/calcChain.xml><?xml version="1.0" encoding="utf-8"?>
<calcChain xmlns="http://schemas.openxmlformats.org/spreadsheetml/2006/main">
  <c r="R12" i="3"/>
  <c r="K111" i="2"/>
  <c r="F111"/>
  <c r="K101"/>
  <c r="F101"/>
  <c r="K91"/>
  <c r="F91"/>
  <c r="K81"/>
  <c r="F81"/>
  <c r="K71"/>
  <c r="F71"/>
  <c r="K61"/>
  <c r="F61"/>
  <c r="K51"/>
  <c r="K41"/>
  <c r="K31"/>
  <c r="K21"/>
  <c r="K11"/>
  <c r="K110"/>
  <c r="F110"/>
  <c r="K100"/>
  <c r="F100"/>
  <c r="K90"/>
  <c r="F90"/>
  <c r="K80"/>
  <c r="F80"/>
  <c r="K70"/>
  <c r="F70"/>
  <c r="K60"/>
  <c r="F60"/>
  <c r="K50"/>
  <c r="K40"/>
  <c r="K30"/>
  <c r="K20"/>
  <c r="K10"/>
  <c r="K109"/>
  <c r="F109"/>
  <c r="K99"/>
  <c r="F99"/>
  <c r="K89"/>
  <c r="F89"/>
  <c r="K79"/>
  <c r="F79"/>
  <c r="K69"/>
  <c r="F69"/>
  <c r="K59"/>
  <c r="F59"/>
  <c r="K49"/>
  <c r="K39"/>
  <c r="K29"/>
  <c r="K19"/>
  <c r="K9"/>
  <c r="K108"/>
  <c r="F108"/>
  <c r="K98"/>
  <c r="F98"/>
  <c r="K88"/>
  <c r="F88"/>
  <c r="K78"/>
  <c r="F78"/>
  <c r="K68"/>
  <c r="F68"/>
  <c r="K58"/>
  <c r="F58"/>
  <c r="K48"/>
  <c r="K38"/>
  <c r="K28"/>
  <c r="K18"/>
  <c r="K8"/>
  <c r="K107"/>
  <c r="F107"/>
  <c r="K97"/>
  <c r="F97"/>
  <c r="K87"/>
  <c r="F87"/>
  <c r="K77"/>
  <c r="F77"/>
  <c r="K67"/>
  <c r="F67"/>
  <c r="K57"/>
  <c r="F57"/>
  <c r="K47"/>
  <c r="K37"/>
  <c r="K27"/>
  <c r="K17"/>
  <c r="K7"/>
  <c r="K106"/>
  <c r="F106"/>
  <c r="K96"/>
  <c r="F96"/>
  <c r="K86"/>
  <c r="F86"/>
  <c r="K76"/>
  <c r="F76"/>
  <c r="K66"/>
  <c r="F66"/>
  <c r="K56"/>
  <c r="F56"/>
  <c r="K46"/>
  <c r="K36"/>
  <c r="K26"/>
  <c r="K16"/>
  <c r="K6"/>
  <c r="K105"/>
  <c r="F105"/>
  <c r="K95"/>
  <c r="F95"/>
  <c r="K85"/>
  <c r="F85"/>
  <c r="K75"/>
  <c r="F75"/>
  <c r="K65"/>
  <c r="F65"/>
  <c r="K55"/>
  <c r="F55"/>
  <c r="K45"/>
  <c r="K35"/>
  <c r="K25"/>
  <c r="K15"/>
  <c r="K5"/>
  <c r="K104"/>
  <c r="F104"/>
  <c r="K94"/>
  <c r="F94"/>
  <c r="K84"/>
  <c r="F84"/>
  <c r="K74"/>
  <c r="F74"/>
  <c r="K64"/>
  <c r="F64"/>
  <c r="K54"/>
  <c r="F54"/>
  <c r="K44"/>
  <c r="K34"/>
  <c r="K24"/>
  <c r="K14"/>
  <c r="K4"/>
  <c r="K103"/>
  <c r="F103"/>
  <c r="K93"/>
  <c r="F93"/>
  <c r="K83"/>
  <c r="F83"/>
  <c r="K73"/>
  <c r="F73"/>
  <c r="K63"/>
  <c r="F63"/>
  <c r="K53"/>
  <c r="F53"/>
  <c r="K43"/>
  <c r="K33"/>
  <c r="K23"/>
  <c r="K13"/>
  <c r="K3"/>
  <c r="K102"/>
  <c r="F102"/>
  <c r="K92"/>
  <c r="F92"/>
  <c r="K82"/>
  <c r="F82"/>
  <c r="K72"/>
  <c r="F72"/>
  <c r="K62"/>
  <c r="F62"/>
  <c r="K52"/>
  <c r="F52"/>
  <c r="K42"/>
  <c r="K32"/>
  <c r="K22"/>
  <c r="K12"/>
  <c r="K2"/>
  <c r="Q12" i="3"/>
  <c r="P12"/>
  <c r="O13"/>
  <c r="O16"/>
  <c r="Q13"/>
  <c r="O8"/>
  <c r="D7"/>
  <c r="D27"/>
</calcChain>
</file>

<file path=xl/comments1.xml><?xml version="1.0" encoding="utf-8"?>
<comments xmlns="http://schemas.openxmlformats.org/spreadsheetml/2006/main">
  <authors>
    <author xml:space="preserve">USF ITS </author>
  </authors>
  <commentList>
    <comment ref="H1" authorId="0">
      <text>
        <r>
          <rPr>
            <b/>
            <sz val="8"/>
            <color indexed="81"/>
            <rFont val="Tahoma"/>
          </rPr>
          <t>USF ITS :</t>
        </r>
        <r>
          <rPr>
            <sz val="8"/>
            <color indexed="81"/>
            <rFont val="Tahoma"/>
          </rPr>
          <t xml:space="preserve">
lagged wins</t>
        </r>
      </text>
    </comment>
  </commentList>
</comments>
</file>

<file path=xl/sharedStrings.xml><?xml version="1.0" encoding="utf-8"?>
<sst xmlns="http://schemas.openxmlformats.org/spreadsheetml/2006/main" count="517" uniqueCount="336">
  <si>
    <t>Games</t>
  </si>
  <si>
    <t>Attendance</t>
  </si>
  <si>
    <t>Lake Elsinore</t>
  </si>
  <si>
    <t>Modesto</t>
  </si>
  <si>
    <t>Stockton</t>
  </si>
  <si>
    <t>San Jose</t>
  </si>
  <si>
    <t>Inland Empire</t>
  </si>
  <si>
    <t>Lancaster</t>
  </si>
  <si>
    <t>Rancho Cucamonga</t>
  </si>
  <si>
    <t>Visalia</t>
  </si>
  <si>
    <t>High Desert</t>
  </si>
  <si>
    <t>Bakersfield</t>
  </si>
  <si>
    <t>Team</t>
  </si>
  <si>
    <t>Average</t>
  </si>
  <si>
    <t>Year</t>
  </si>
  <si>
    <t>Population</t>
  </si>
  <si>
    <t>Wins</t>
  </si>
  <si>
    <t>Stadyear</t>
  </si>
  <si>
    <t>Wins_1</t>
  </si>
  <si>
    <t>------------------------------------------------------------------------------</t>
  </si>
  <si>
    <t>-------------+----------------------------------------------------------------</t>
  </si>
  <si>
    <t>Att_Gam</t>
  </si>
  <si>
    <t>Pop</t>
  </si>
  <si>
    <t>Stadage</t>
  </si>
  <si>
    <t>Ventura</t>
  </si>
  <si>
    <t>Constant</t>
  </si>
  <si>
    <t>StadAge</t>
  </si>
  <si>
    <t>MINOR LEAGUE STADIUM NAMING-RIGHTS DEALS (ranked by total value)</t>
  </si>
  <si>
    <t>Rank</t>
  </si>
  <si>
    <t>Facility</t>
  </si>
  <si>
    <t>City</t>
  </si>
  <si>
    <t>Sponsor</t>
  </si>
  <si>
    <t>Price</t>
  </si>
  <si>
    <t>No. of years</t>
  </si>
  <si>
    <t>Avg. annual value</t>
  </si>
  <si>
    <t xml:space="preserve">Expiration year </t>
  </si>
  <si>
    <t>Tenant(s) (league)</t>
  </si>
  <si>
    <t>Raley Field</t>
  </si>
  <si>
    <t>Sacramento</t>
  </si>
  <si>
    <t>Raley’s Inc.</t>
  </si>
  <si>
    <t>$15.0 million</t>
  </si>
  <si>
    <t>Sacramento River Cats (PCL)</t>
  </si>
  <si>
    <t>KeySpan Park</t>
  </si>
  <si>
    <t>Brooklyn, N.Y.</t>
  </si>
  <si>
    <t>KeySpan Corp.</t>
  </si>
  <si>
    <t>$10.0 million (a)</t>
  </si>
  <si>
    <t>Brooklyn Cyclones (NY-Penn)</t>
  </si>
  <si>
    <t>PGE Park</t>
  </si>
  <si>
    <t>Portland</t>
  </si>
  <si>
    <t>Portland General Electric Co.</t>
  </si>
  <si>
    <t>$8.52 million</t>
  </si>
  <si>
    <t>Portland Beavers (PCL), Portland Timbers (USL), Portland State University football and women’s soccer</t>
  </si>
  <si>
    <t>Fifth Third Field</t>
  </si>
  <si>
    <t>Dayton, Ohio</t>
  </si>
  <si>
    <t>Fifth Third Bancorp</t>
  </si>
  <si>
    <t>$6.5 million</t>
  </si>
  <si>
    <t>Dayton Dragons (ML)</t>
  </si>
  <si>
    <t>Toledo, Ohio</t>
  </si>
  <si>
    <t>$5.0 million</t>
  </si>
  <si>
    <t>Toledo Mud Hens (IL)</t>
  </si>
  <si>
    <t>FirstEnergy Park</t>
  </si>
  <si>
    <t>Lakewood, N.J.</t>
  </si>
  <si>
    <t>FirstEnergy Corp.</t>
  </si>
  <si>
    <t>$4.8 million</t>
  </si>
  <si>
    <t>Lakewood BlueClaws (SAL)</t>
  </si>
  <si>
    <t>AutoZone Park</t>
  </si>
  <si>
    <t>Memphis</t>
  </si>
  <si>
    <t>AutoZone Inc.</t>
  </si>
  <si>
    <t>$4.3 million</t>
  </si>
  <si>
    <t>Memphis Redbirds (PCL)</t>
  </si>
  <si>
    <t>Tucson Electric Park</t>
  </si>
  <si>
    <t>Tucson, Ariz.</t>
  </si>
  <si>
    <t>Tucson Electric Power Co.</t>
  </si>
  <si>
    <t>$4.0 million</t>
  </si>
  <si>
    <t>Tucson Sidewinders (PCL), Arizona Diamondbacks (b), Chicago White Sox (b)</t>
  </si>
  <si>
    <t>Applebee’s Park</t>
  </si>
  <si>
    <t>Lexington, Ky.</t>
  </si>
  <si>
    <t>Thomas &amp; King Inc. (c)</t>
  </si>
  <si>
    <t>$2.0 million-$4.0 million (d)</t>
  </si>
  <si>
    <t>$200,000-$400,00</t>
  </si>
  <si>
    <t>Lexington Legends (SAL)</t>
  </si>
  <si>
    <t>10t</t>
  </si>
  <si>
    <t>P&amp;C Stadium</t>
  </si>
  <si>
    <t>Syracuse, N.Y.</t>
  </si>
  <si>
    <t>The Penn Traffic Co.</t>
  </si>
  <si>
    <t>$3.6 million</t>
  </si>
  <si>
    <t>Syracuse Skychiefs (IL)</t>
  </si>
  <si>
    <t xml:space="preserve">Richmond County Bank Ballpark </t>
  </si>
  <si>
    <t>Staten Island, N.Y.</t>
  </si>
  <si>
    <t>New York Community Bancorp</t>
  </si>
  <si>
    <t>Staten Island Yankees (NY-Penn)</t>
  </si>
  <si>
    <t>12t</t>
  </si>
  <si>
    <t>Commerce Bank Park</t>
  </si>
  <si>
    <t>Somerset, N.J.</t>
  </si>
  <si>
    <t>Commerce Bancorp</t>
  </si>
  <si>
    <t>$3.5 million</t>
  </si>
  <si>
    <t>Somerset Patriots (AL), New Jersey Pride (MLL)</t>
  </si>
  <si>
    <t>Frontier Field (e)</t>
  </si>
  <si>
    <t>Rochester, N.Y.</t>
  </si>
  <si>
    <t>Global Crossing Ltd.</t>
  </si>
  <si>
    <t>Rochester Red Wings (IL), Rochester Raging Rhinos (USL)</t>
  </si>
  <si>
    <t>Hawkinson Ford Field</t>
  </si>
  <si>
    <t>Crestwood, Ill.</t>
  </si>
  <si>
    <t>Hawkinson Ford</t>
  </si>
  <si>
    <t>Cook County Cheetahs (FL)</t>
  </si>
  <si>
    <t>15t</t>
  </si>
  <si>
    <t>Campbell’s Field</t>
  </si>
  <si>
    <t>Camden, N.J.</t>
  </si>
  <si>
    <t>Campbell Soup Co.</t>
  </si>
  <si>
    <t>$3.0 million</t>
  </si>
  <si>
    <t>Camden RiverSharks (AL)</t>
  </si>
  <si>
    <t>FirstEnergy Stadium</t>
  </si>
  <si>
    <t>Reading, Pa.</t>
  </si>
  <si>
    <t>Reading Phillies (EL)</t>
  </si>
  <si>
    <t>Progress Energy Park (f)</t>
  </si>
  <si>
    <t>St. Petersburg, Fla.</t>
  </si>
  <si>
    <t>Progress Energy Inc.</t>
  </si>
  <si>
    <t>Tampa Bay Devil Rays (b)</t>
  </si>
  <si>
    <t>18t</t>
  </si>
  <si>
    <t>The Dell Diamond</t>
  </si>
  <si>
    <t>Round Rock, Texas</t>
  </si>
  <si>
    <t>Dell Inc.</t>
  </si>
  <si>
    <t>$2.5 million</t>
  </si>
  <si>
    <t>Round Rock Express (TL) (g)</t>
  </si>
  <si>
    <t>Dunn Tire Park</t>
  </si>
  <si>
    <t>Buffalo</t>
  </si>
  <si>
    <t>Dunn Tire Corp.</t>
  </si>
  <si>
    <t>Buffalo Bisons (IL)</t>
  </si>
  <si>
    <t>20t</t>
  </si>
  <si>
    <t>Citibank Park</t>
  </si>
  <si>
    <t>Long Island, N.Y.</t>
  </si>
  <si>
    <t>Citibank N.A.</t>
  </si>
  <si>
    <t>$2.3 million</t>
  </si>
  <si>
    <t>Long Island Ducks (AL)</t>
  </si>
  <si>
    <t>Steel Yard</t>
  </si>
  <si>
    <t>Gary, Ind.</t>
  </si>
  <si>
    <t>U.S. Steel Corp.</t>
  </si>
  <si>
    <t>Gary SouthShore RailCats (NL)</t>
  </si>
  <si>
    <t>First American Bank Ballpark</t>
  </si>
  <si>
    <t>Midland, Texas</t>
  </si>
  <si>
    <t>First American Bank N.A.</t>
  </si>
  <si>
    <t>$2.1 million</t>
  </si>
  <si>
    <t>Midland RockHounds (TL)</t>
  </si>
  <si>
    <t>23t</t>
  </si>
  <si>
    <t>Alexian Field</t>
  </si>
  <si>
    <t>Schaumburg, Ill.</t>
  </si>
  <si>
    <t>Alexian Brothers Health System</t>
  </si>
  <si>
    <t>$2.0 million</t>
  </si>
  <si>
    <t>Schaumburg Flyers (NL)</t>
  </si>
  <si>
    <t>Louisville Slugger Field</t>
  </si>
  <si>
    <t>Louisville, Ky.</t>
  </si>
  <si>
    <t>Hillerich &amp; Bradsby Co.</t>
  </si>
  <si>
    <t>Indefinite (h)</t>
  </si>
  <si>
    <t xml:space="preserve">NA </t>
  </si>
  <si>
    <t>Louisville Bats (IL)</t>
  </si>
  <si>
    <t>Pringles Park</t>
  </si>
  <si>
    <t>Jackson, Tenn.</t>
  </si>
  <si>
    <t>Procter &amp; Gamble Co.</t>
  </si>
  <si>
    <t>$1.6 million</t>
  </si>
  <si>
    <t>West Tennessee Diamond Jaxx (SL)</t>
  </si>
  <si>
    <t>26t</t>
  </si>
  <si>
    <t>Newman Outdoor Field</t>
  </si>
  <si>
    <t>Fargo, N.D.</t>
  </si>
  <si>
    <t>Newman Outdoor Advertising Inc.</t>
  </si>
  <si>
    <t>$1.5 million</t>
  </si>
  <si>
    <t>Indefinite (i)</t>
  </si>
  <si>
    <t>Fargo-Moorhead RedHawks (NL), North Dakota State University baseball</t>
  </si>
  <si>
    <t>Oldsmobile Park</t>
  </si>
  <si>
    <t>Lansing, Mich.</t>
  </si>
  <si>
    <t>General Motors Corp.</t>
  </si>
  <si>
    <t>Lansing Lugnuts (ML), Michigan State University baseball</t>
  </si>
  <si>
    <t>Silver Cross Field</t>
  </si>
  <si>
    <t>Joliet, Ill.</t>
  </si>
  <si>
    <t>Silver Cross Hospital</t>
  </si>
  <si>
    <t>Joliet Jackhammers (NL), University of St. Francis baseball</t>
  </si>
  <si>
    <t>Franklin Covey Field</t>
  </si>
  <si>
    <t>Salt Lake City</t>
  </si>
  <si>
    <t>Franklin Covey Co.</t>
  </si>
  <si>
    <t>$1.4 million</t>
  </si>
  <si>
    <t>Salt Lake City Stingers (PCL), University of Utah baseball</t>
  </si>
  <si>
    <t>Telus Field</t>
  </si>
  <si>
    <t>Edmonton, Alberta</t>
  </si>
  <si>
    <t>Telus Corp.</t>
  </si>
  <si>
    <t>$1.08 million</t>
  </si>
  <si>
    <t>Edmonton Trappers (PCL) (g)</t>
  </si>
  <si>
    <t>O’Brien Field</t>
  </si>
  <si>
    <t>Peoria, Ill.</t>
  </si>
  <si>
    <t>O’Brien Automotive Group</t>
  </si>
  <si>
    <t>$1.05 million</t>
  </si>
  <si>
    <t>Peoria Chiefs (ML), Bradley University baseball</t>
  </si>
  <si>
    <t>CanWest Global Park</t>
  </si>
  <si>
    <t>Winnipeg, Manitoba</t>
  </si>
  <si>
    <t>CanWest Global Communications Corp.</t>
  </si>
  <si>
    <t xml:space="preserve">$1.01 million </t>
  </si>
  <si>
    <t>Winnipeg Goldeyes (NL)</t>
  </si>
  <si>
    <t>33t</t>
  </si>
  <si>
    <t>BellSouth Park</t>
  </si>
  <si>
    <t>Chattanooga, Tenn.</t>
  </si>
  <si>
    <t>BellSouth Corp.</t>
  </si>
  <si>
    <t>$1.0 million</t>
  </si>
  <si>
    <t>Chattanooga Lookouts (SL)</t>
  </si>
  <si>
    <t>Coastal Federal Field</t>
  </si>
  <si>
    <t>Myrtle Beach, S.C.</t>
  </si>
  <si>
    <t>Coastal Financial Corp.</t>
  </si>
  <si>
    <t>Myrtle Beach Pelicans (Car. League)</t>
  </si>
  <si>
    <t>GMC Park</t>
  </si>
  <si>
    <t>Collinsville, Ill.</t>
  </si>
  <si>
    <t>Professional Grade Missouri-Illinois GMC Dealers</t>
  </si>
  <si>
    <t>Gateway Grizzlies (FL)</t>
  </si>
  <si>
    <t>36t</t>
  </si>
  <si>
    <t>Arrowhead Credit Union Park</t>
  </si>
  <si>
    <t>San Bernardino, Calif.</t>
  </si>
  <si>
    <t>Arrowhead Credit Union Corp.</t>
  </si>
  <si>
    <t>Inland Empire 66ers (Calif. League)</t>
  </si>
  <si>
    <t>Price Cutter Park</t>
  </si>
  <si>
    <t>Ozark, Mo.</t>
  </si>
  <si>
    <t>Price Cutter Food Warehouse</t>
  </si>
  <si>
    <t>Springfield/Ozark Mountain Ducks (CL), Southwest Missouri State University baseball</t>
  </si>
  <si>
    <t>SAS Stadium</t>
  </si>
  <si>
    <t>Cary, N.C.</t>
  </si>
  <si>
    <t>SAS Institute Inc.</t>
  </si>
  <si>
    <t>Raleigh CASL Elite (USL)</t>
  </si>
  <si>
    <t>Alliant Energy Field</t>
  </si>
  <si>
    <t>Clinton, Iowa</t>
  </si>
  <si>
    <t>Alliant Energy Corp.</t>
  </si>
  <si>
    <t>Clinton LumberKings (ML), Mount St. Clare College baseball</t>
  </si>
  <si>
    <t>Fieldcrest Cannon Stadium</t>
  </si>
  <si>
    <t>Kannapolis, N.C.</t>
  </si>
  <si>
    <t>Fieldcrest Cannon Inc.</t>
  </si>
  <si>
    <t>Kannapolis Intimidators (SAL)</t>
  </si>
  <si>
    <t>NR</t>
  </si>
  <si>
    <t>Avista Stadium</t>
  </si>
  <si>
    <t>Spokane, Wash.</t>
  </si>
  <si>
    <t>Avista Corp.</t>
  </si>
  <si>
    <t>DND (j)</t>
  </si>
  <si>
    <t>NA</t>
  </si>
  <si>
    <t>Spokane Indians (NWL)</t>
  </si>
  <si>
    <t>CommunityAmerica Ballpark</t>
  </si>
  <si>
    <t>Kansas City, Kan.</t>
  </si>
  <si>
    <t xml:space="preserve">CommunityAmerica Credit Union </t>
  </si>
  <si>
    <t>DND</t>
  </si>
  <si>
    <t>Kansas City T-Bones (NL)</t>
  </si>
  <si>
    <t>Fifth Third Ballpark</t>
  </si>
  <si>
    <t>Grand Rapids, Mich.</t>
  </si>
  <si>
    <t>West Michigan Whitecaps (ML)</t>
  </si>
  <si>
    <t>SBC Bricktown Ballpark</t>
  </si>
  <si>
    <t>Oklahoma City, Okla.</t>
  </si>
  <si>
    <t>SBC Communications Inc.</t>
  </si>
  <si>
    <t>Oklahoma RedHawks (PCL)</t>
  </si>
  <si>
    <t>Dr Pepper/Seven Up Stadium</t>
  </si>
  <si>
    <t>Frisco, Texas</t>
  </si>
  <si>
    <t>Dr Pepper/Seven Up</t>
  </si>
  <si>
    <t>Frisco RoughRiders (TL)</t>
  </si>
  <si>
    <t>Falconi Field</t>
  </si>
  <si>
    <t>Washington, Pa.</t>
  </si>
  <si>
    <t>The Falconi Group (k)</t>
  </si>
  <si>
    <t>Washington Wild Things, presented by Washington Federal (FL); California University of Pennsylvania baseball; Point Park College baseball</t>
  </si>
  <si>
    <t>Foster Field</t>
  </si>
  <si>
    <t>San Angelo, Texas</t>
  </si>
  <si>
    <t>Foster Communications Inc.</t>
  </si>
  <si>
    <t>San Angelo Colts (CL)</t>
  </si>
  <si>
    <t>NYSEG Stadium</t>
  </si>
  <si>
    <t>Binghamton, N.Y.</t>
  </si>
  <si>
    <t>Energy East Corp.</t>
  </si>
  <si>
    <t>Binghamton Mets (EL)</t>
  </si>
  <si>
    <t>State Mutual Stadium</t>
  </si>
  <si>
    <t>Rome, Ga.</t>
  </si>
  <si>
    <t>State Mutual Insurance Co.</t>
  </si>
  <si>
    <t>Rome Braves (SAL)</t>
  </si>
  <si>
    <t>Tom Gill Chevrolet Field (l)</t>
  </si>
  <si>
    <t>Florence, Ky.</t>
  </si>
  <si>
    <t>Tom Gill Chevrolet</t>
  </si>
  <si>
    <t>Florence Freedom (FL)</t>
  </si>
  <si>
    <t>DND: Did not disclose</t>
  </si>
  <si>
    <t xml:space="preserve">NA: Not available or not applicable </t>
  </si>
  <si>
    <t>Notes: Black rows represent new deals signed in 2003. All figures are in U.S. dollars. In the event of a tie in total amount paid, facilities are listed in alphabetical order.</t>
  </si>
  <si>
    <t>(a) KeySpan and team officials declined to disclose financial terms of the deal. Data provided by the city of New York shows that the city receives 50 percent of naming-rights revenue annually, for a maximum of $250,000 each year. The contract calls for an adjustment every four years. The 50 percent share will not change, but the cap may.</t>
  </si>
  <si>
    <t>(b) Used by the team as a spring training facility only.</t>
  </si>
  <si>
    <t>(c) Owner of the local Applebee’s franchise.</t>
  </si>
  <si>
    <t>(d) Several baseball and non-baseball attendance incentives cause the value of the deal to vary annually.</t>
  </si>
  <si>
    <t>(e) Named for Frontier Communications, which has merged with Global Crossing Ltd.</t>
  </si>
  <si>
    <t>(f) Formerly Florida Power Park; renamed as a result of the merger of Florida Power Corp. with Progress Energy Inc.</t>
  </si>
  <si>
    <t>(g) The Edmonton Trappers announced last month that they will be moving to Round Rock, Texas, following the 2004 season. The team will take the name Round Rock Express and play in The Dell Diamond, and the current Class AA team of that name will move to a new stadium in Corpus Christi, Texas, and take a new name.</t>
  </si>
  <si>
    <t>(h) Hillerich &amp; Bradsby, manufacturer of Louisville Slugger bats, made the contribution with no expiration date. The company has the option of terminating the deal.</t>
  </si>
  <si>
    <t>(i) Harold Newman, founder of Newman Outdoor Advertising Co., made the contribution with no expiration date and has the option of terminating the deal.</t>
  </si>
  <si>
    <t>(j) Company officials would not disclose the price, but a source familiar with the deal said the average annual value was less than $100,000.</t>
  </si>
  <si>
    <t>(k) Longtime local auto dealer owner Angelo Falconi gained the naming rights to the stadium through partial ownership of the team and stadium.</t>
  </si>
  <si>
    <t>(l) Stadium is under construction and is scheduled to open in 2004.</t>
  </si>
  <si>
    <t>Research by David Broughton</t>
  </si>
  <si>
    <t xml:space="preserve">Source: Street &amp; Smith’s SportsBusiness Journal research </t>
  </si>
  <si>
    <t>League abbreviations</t>
  </si>
  <si>
    <t>AL — Atlantic League (Independent)</t>
  </si>
  <si>
    <t>Calif. League — California League (Class A-Advanced)</t>
  </si>
  <si>
    <t>Car. League — Carolina League (Class A)</t>
  </si>
  <si>
    <t>CL — Central League (Independent)</t>
  </si>
  <si>
    <t>EL — Eastern League (Class AA)</t>
  </si>
  <si>
    <t>FL — Frontier League (Independent)</t>
  </si>
  <si>
    <t>IL — International League (Class AAA)</t>
  </si>
  <si>
    <t>ML — Midwest League (Class A)</t>
  </si>
  <si>
    <t>MLL — Major League Lacrosse</t>
  </si>
  <si>
    <t>NL — Northern League (Independent)</t>
  </si>
  <si>
    <t>NWL — Northwest League (Class A-short season)</t>
  </si>
  <si>
    <t>NY-Penn — New York-Pennsylvania League (Class A-short season)</t>
  </si>
  <si>
    <t>PCL — Pacific Coast League (Class AAA)</t>
  </si>
  <si>
    <t>PL — Pioneer League (Rookie Advanced)</t>
  </si>
  <si>
    <t>SAL — South Atlantic League (Class A)</t>
  </si>
  <si>
    <t>SL — Southern League (Class AA)</t>
  </si>
  <si>
    <t>TL — Texas League (Class AA)</t>
  </si>
  <si>
    <t>USL — United Soccer Leagues</t>
  </si>
  <si>
    <t>Forecasting Ventura using reduced form model</t>
  </si>
  <si>
    <t>new stadium</t>
  </si>
  <si>
    <t>old stadium</t>
  </si>
  <si>
    <t>This chart is revised from the print edition.</t>
  </si>
  <si>
    <t>. regress average population stadage</t>
  </si>
  <si>
    <t xml:space="preserve">      Source |       SS       df       MS              Number of obs =     110</t>
  </si>
  <si>
    <t xml:space="preserve">       Model |  29017833.4     2  14508916.7           Prob &gt; F      =  0.0000</t>
  </si>
  <si>
    <t xml:space="preserve">    Residual |  42976381.7   107  401648.427           R-squared     =  0.4031</t>
  </si>
  <si>
    <t>-------------+------------------------------           Adj R-squared =  0.3919</t>
  </si>
  <si>
    <t xml:space="preserve">       Total |  71994215.1   109  660497.386           Root MSE      =  633.76</t>
  </si>
  <si>
    <t xml:space="preserve">     average |      Coef.   Std. Err.      t    P&gt;|t|     [95% Conf. Interval]</t>
  </si>
  <si>
    <t xml:space="preserve">  population |   .0014849   .0002817     5.27   0.000     .0009264    .0020433</t>
  </si>
  <si>
    <t xml:space="preserve">     stadage |  -23.48482   2.791319    -8.41   0.000    -29.01829   -17.95136</t>
  </si>
  <si>
    <t xml:space="preserve">       _cons |   2726.665   105.4228    25.86   0.000     2517.677    2935.654</t>
  </si>
  <si>
    <t>. regress average year wins wins_1 population stadage</t>
  </si>
  <si>
    <t xml:space="preserve">       Model |  29447780.9     5  5889556.17           Prob &gt; F      =  0.0000</t>
  </si>
  <si>
    <t xml:space="preserve">    Residual |  42546434.2   104  409100.329           R-squared     =  0.4090</t>
  </si>
  <si>
    <t>-------------+------------------------------           Adj R-squared =  0.3806</t>
  </si>
  <si>
    <t xml:space="preserve">       Total |  71994215.1   109  660497.386           Root MSE      =  639.61</t>
  </si>
  <si>
    <t xml:space="preserve">        year |   11.09554    19.4774     0.57   0.570    -27.52888    49.71996</t>
  </si>
  <si>
    <t xml:space="preserve">        wins |   .3926269   7.180522     0.05   0.956    -13.84662    14.63187</t>
  </si>
  <si>
    <t xml:space="preserve">      wins_1 |   5.627566   6.892006     0.82   0.416    -8.039541    19.29467</t>
  </si>
  <si>
    <t xml:space="preserve">  population |   .0013907   .0003193     4.35   0.000     .0007574    .0020239</t>
  </si>
  <si>
    <t xml:space="preserve">     stadage |  -23.27306   2.890445    -8.05   0.000    -29.00492    -17.5412</t>
  </si>
  <si>
    <t xml:space="preserve">       _cons |  -19982.95   39126.38    -0.51   0.611    -97572.02    57606.13</t>
  </si>
  <si>
    <t>Parsimonious model with just variables that are significant</t>
  </si>
  <si>
    <t>difference</t>
  </si>
</sst>
</file>

<file path=xl/styles.xml><?xml version="1.0" encoding="utf-8"?>
<styleSheet xmlns="http://schemas.openxmlformats.org/spreadsheetml/2006/main">
  <numFmts count="1">
    <numFmt numFmtId="6" formatCode="&quot;$&quot;#,##0_);[Red]\(&quot;$&quot;#,##0\)"/>
  </numFmts>
  <fonts count="9">
    <font>
      <sz val="10"/>
      <name val="Arial"/>
    </font>
    <font>
      <b/>
      <sz val="10"/>
      <name val="Arial"/>
      <family val="2"/>
    </font>
    <font>
      <sz val="8"/>
      <name val="Arial"/>
    </font>
    <font>
      <sz val="10"/>
      <name val="Arial"/>
      <family val="2"/>
    </font>
    <font>
      <b/>
      <sz val="12"/>
      <color indexed="16"/>
      <name val="Arial"/>
      <family val="2"/>
    </font>
    <font>
      <b/>
      <sz val="10"/>
      <color indexed="9"/>
      <name val="Arial"/>
      <family val="2"/>
    </font>
    <font>
      <sz val="8"/>
      <color indexed="81"/>
      <name val="Tahoma"/>
    </font>
    <font>
      <b/>
      <sz val="8"/>
      <color indexed="81"/>
      <name val="Tahoma"/>
    </font>
    <font>
      <b/>
      <i/>
      <sz val="10"/>
      <name val="Arial"/>
      <family val="2"/>
    </font>
  </fonts>
  <fills count="6">
    <fill>
      <patternFill patternType="none"/>
    </fill>
    <fill>
      <patternFill patternType="gray125"/>
    </fill>
    <fill>
      <patternFill patternType="solid">
        <fgColor indexed="16"/>
        <bgColor indexed="64"/>
      </patternFill>
    </fill>
    <fill>
      <patternFill patternType="solid">
        <fgColor indexed="9"/>
        <bgColor indexed="64"/>
      </patternFill>
    </fill>
    <fill>
      <patternFill patternType="solid">
        <fgColor indexed="8"/>
        <bgColor indexed="64"/>
      </patternFill>
    </fill>
    <fill>
      <patternFill patternType="solid">
        <fgColor rgb="FFFFFF00"/>
        <bgColor indexed="64"/>
      </patternFill>
    </fill>
  </fills>
  <borders count="9">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3">
    <xf numFmtId="0" fontId="0" fillId="0" borderId="0" xfId="0"/>
    <xf numFmtId="0" fontId="0" fillId="0" borderId="1" xfId="0" applyBorder="1"/>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5" fillId="2" borderId="0" xfId="0" applyFont="1" applyFill="1" applyAlignment="1">
      <alignment wrapText="1"/>
    </xf>
    <xf numFmtId="0" fontId="3" fillId="0" borderId="0" xfId="0" applyFont="1" applyAlignment="1">
      <alignment vertical="top" wrapText="1"/>
    </xf>
    <xf numFmtId="6" fontId="3" fillId="0" borderId="0" xfId="0" applyNumberFormat="1" applyFont="1" applyAlignment="1">
      <alignment vertical="top" wrapText="1"/>
    </xf>
    <xf numFmtId="0" fontId="3" fillId="3" borderId="0" xfId="0" applyFont="1" applyFill="1" applyAlignment="1">
      <alignment vertical="top" wrapText="1"/>
    </xf>
    <xf numFmtId="6" fontId="3" fillId="3" borderId="0" xfId="0" applyNumberFormat="1" applyFont="1" applyFill="1" applyAlignment="1">
      <alignment vertical="top" wrapText="1"/>
    </xf>
    <xf numFmtId="0" fontId="5" fillId="4" borderId="0" xfId="0" applyFont="1" applyFill="1" applyAlignment="1">
      <alignment vertical="top" wrapText="1"/>
    </xf>
    <xf numFmtId="6" fontId="5" fillId="4" borderId="0" xfId="0" applyNumberFormat="1" applyFont="1" applyFill="1" applyAlignment="1">
      <alignment vertical="top" wrapText="1"/>
    </xf>
    <xf numFmtId="0" fontId="0" fillId="5" borderId="0" xfId="0" applyFill="1"/>
    <xf numFmtId="1" fontId="0" fillId="0" borderId="0" xfId="0" applyNumberFormat="1"/>
    <xf numFmtId="0" fontId="3" fillId="0" borderId="0" xfId="0" applyFont="1" applyAlignment="1">
      <alignment wrapText="1"/>
    </xf>
    <xf numFmtId="0" fontId="8" fillId="0" borderId="0" xfId="0" applyFont="1" applyAlignment="1">
      <alignment wrapText="1"/>
    </xf>
    <xf numFmtId="0" fontId="1" fillId="0" borderId="0" xfId="0" applyFont="1" applyAlignment="1">
      <alignment wrapText="1"/>
    </xf>
    <xf numFmtId="0" fontId="4" fillId="0" borderId="0" xfId="0" applyFont="1" applyAlignment="1">
      <alignmen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K111"/>
  <sheetViews>
    <sheetView tabSelected="1" workbookViewId="0">
      <pane xSplit="3" ySplit="1" topLeftCell="D86" activePane="bottomRight" state="frozen"/>
      <selection pane="topRight" activeCell="D1" sqref="D1"/>
      <selection pane="bottomLeft" activeCell="A2" sqref="A2"/>
      <selection pane="bottomRight" activeCell="F111" sqref="F102:F111"/>
    </sheetView>
  </sheetViews>
  <sheetFormatPr defaultRowHeight="12.5"/>
  <cols>
    <col min="2" max="2" width="17.875" customWidth="1"/>
    <col min="3" max="3" width="11.75" customWidth="1"/>
    <col min="4" max="4" width="14.25" customWidth="1"/>
    <col min="5" max="5" width="11.125" customWidth="1"/>
    <col min="6" max="6" width="10" customWidth="1"/>
    <col min="7" max="8" width="11.625" customWidth="1"/>
    <col min="9" max="9" width="13.375" customWidth="1"/>
    <col min="10" max="10" width="12.625" customWidth="1"/>
    <col min="11" max="11" width="11.625" customWidth="1"/>
  </cols>
  <sheetData>
    <row r="1" spans="2:11">
      <c r="B1" t="s">
        <v>12</v>
      </c>
      <c r="C1" t="s">
        <v>14</v>
      </c>
      <c r="D1" t="s">
        <v>1</v>
      </c>
      <c r="E1" t="s">
        <v>0</v>
      </c>
      <c r="F1" t="s">
        <v>13</v>
      </c>
      <c r="G1" t="s">
        <v>16</v>
      </c>
      <c r="H1" t="s">
        <v>18</v>
      </c>
      <c r="I1" t="s">
        <v>15</v>
      </c>
      <c r="J1" t="s">
        <v>17</v>
      </c>
      <c r="K1" t="s">
        <v>26</v>
      </c>
    </row>
    <row r="2" spans="2:11">
      <c r="B2" t="s">
        <v>11</v>
      </c>
      <c r="C2">
        <v>2005</v>
      </c>
      <c r="D2">
        <v>76738</v>
      </c>
      <c r="E2">
        <v>69</v>
      </c>
      <c r="F2">
        <v>1112</v>
      </c>
      <c r="G2">
        <v>68</v>
      </c>
      <c r="H2">
        <v>59</v>
      </c>
      <c r="I2" s="18">
        <v>308392</v>
      </c>
      <c r="J2">
        <v>1941</v>
      </c>
      <c r="K2">
        <f t="shared" ref="K2:K33" si="0">C2-J2</f>
        <v>64</v>
      </c>
    </row>
    <row r="3" spans="2:11">
      <c r="B3" t="s">
        <v>10</v>
      </c>
      <c r="C3">
        <v>2005</v>
      </c>
      <c r="D3">
        <v>118387</v>
      </c>
      <c r="E3">
        <v>69</v>
      </c>
      <c r="F3">
        <v>1715</v>
      </c>
      <c r="G3">
        <v>75</v>
      </c>
      <c r="H3">
        <v>49</v>
      </c>
      <c r="I3" s="18">
        <v>98662</v>
      </c>
      <c r="J3">
        <v>1991</v>
      </c>
      <c r="K3">
        <f t="shared" si="0"/>
        <v>14</v>
      </c>
    </row>
    <row r="4" spans="2:11">
      <c r="B4" t="s">
        <v>6</v>
      </c>
      <c r="C4">
        <v>2005</v>
      </c>
      <c r="D4">
        <v>210114</v>
      </c>
      <c r="E4">
        <v>70</v>
      </c>
      <c r="F4">
        <v>3001</v>
      </c>
      <c r="G4">
        <v>58</v>
      </c>
      <c r="H4">
        <v>77</v>
      </c>
      <c r="I4" s="18">
        <v>198985</v>
      </c>
      <c r="J4">
        <v>1996</v>
      </c>
      <c r="K4">
        <f t="shared" si="0"/>
        <v>9</v>
      </c>
    </row>
    <row r="5" spans="2:11">
      <c r="B5" t="s">
        <v>2</v>
      </c>
      <c r="C5">
        <v>2005</v>
      </c>
      <c r="D5">
        <v>222624</v>
      </c>
      <c r="E5">
        <v>68</v>
      </c>
      <c r="F5">
        <v>3273</v>
      </c>
      <c r="G5">
        <v>70</v>
      </c>
      <c r="H5">
        <v>68</v>
      </c>
      <c r="I5" s="18">
        <v>45033</v>
      </c>
      <c r="J5">
        <v>1994</v>
      </c>
      <c r="K5">
        <f t="shared" si="0"/>
        <v>11</v>
      </c>
    </row>
    <row r="6" spans="2:11">
      <c r="B6" t="s">
        <v>7</v>
      </c>
      <c r="C6">
        <v>2005</v>
      </c>
      <c r="D6">
        <v>123601</v>
      </c>
      <c r="E6">
        <v>70</v>
      </c>
      <c r="F6">
        <v>1765</v>
      </c>
      <c r="G6">
        <v>75</v>
      </c>
      <c r="H6">
        <v>86</v>
      </c>
      <c r="I6" s="18">
        <v>140804</v>
      </c>
      <c r="J6">
        <v>1996</v>
      </c>
      <c r="K6">
        <f t="shared" si="0"/>
        <v>9</v>
      </c>
    </row>
    <row r="7" spans="2:11">
      <c r="B7" t="s">
        <v>3</v>
      </c>
      <c r="C7">
        <v>2005</v>
      </c>
      <c r="D7">
        <v>136612</v>
      </c>
      <c r="E7">
        <v>66</v>
      </c>
      <c r="F7">
        <v>2069</v>
      </c>
      <c r="G7">
        <v>72</v>
      </c>
      <c r="H7">
        <v>90</v>
      </c>
      <c r="I7" s="18">
        <v>205721</v>
      </c>
      <c r="J7">
        <v>1955</v>
      </c>
      <c r="K7">
        <f t="shared" si="0"/>
        <v>50</v>
      </c>
    </row>
    <row r="8" spans="2:11">
      <c r="B8" t="s">
        <v>8</v>
      </c>
      <c r="C8">
        <v>2005</v>
      </c>
      <c r="D8">
        <v>272855</v>
      </c>
      <c r="E8">
        <v>69</v>
      </c>
      <c r="F8">
        <v>3954</v>
      </c>
      <c r="G8">
        <v>62</v>
      </c>
      <c r="H8">
        <v>69</v>
      </c>
      <c r="I8" s="18">
        <v>170714</v>
      </c>
      <c r="J8">
        <v>1992</v>
      </c>
      <c r="K8">
        <f t="shared" si="0"/>
        <v>13</v>
      </c>
    </row>
    <row r="9" spans="2:11">
      <c r="B9" t="s">
        <v>5</v>
      </c>
      <c r="C9">
        <v>2005</v>
      </c>
      <c r="D9">
        <v>150338</v>
      </c>
      <c r="E9">
        <v>68</v>
      </c>
      <c r="F9">
        <v>2210</v>
      </c>
      <c r="G9">
        <v>85</v>
      </c>
      <c r="H9">
        <v>74</v>
      </c>
      <c r="I9" s="18">
        <v>929936</v>
      </c>
      <c r="J9">
        <v>1942</v>
      </c>
      <c r="K9">
        <f t="shared" si="0"/>
        <v>63</v>
      </c>
    </row>
    <row r="10" spans="2:11">
      <c r="B10" t="s">
        <v>4</v>
      </c>
      <c r="C10">
        <v>2005</v>
      </c>
      <c r="D10">
        <v>205819</v>
      </c>
      <c r="E10">
        <v>67</v>
      </c>
      <c r="F10">
        <v>3071</v>
      </c>
      <c r="G10">
        <v>78</v>
      </c>
      <c r="H10">
        <v>72</v>
      </c>
      <c r="I10" s="18">
        <v>290141</v>
      </c>
      <c r="J10">
        <v>2005</v>
      </c>
      <c r="K10">
        <f t="shared" si="0"/>
        <v>0</v>
      </c>
    </row>
    <row r="11" spans="2:11">
      <c r="B11" t="s">
        <v>9</v>
      </c>
      <c r="C11">
        <v>2005</v>
      </c>
      <c r="D11">
        <v>63475</v>
      </c>
      <c r="E11">
        <v>68</v>
      </c>
      <c r="F11">
        <v>933</v>
      </c>
      <c r="G11">
        <v>55</v>
      </c>
      <c r="H11">
        <v>56</v>
      </c>
      <c r="I11" s="18">
        <v>113487</v>
      </c>
      <c r="J11">
        <v>1946</v>
      </c>
      <c r="K11">
        <f t="shared" si="0"/>
        <v>59</v>
      </c>
    </row>
    <row r="12" spans="2:11">
      <c r="B12" t="s">
        <v>11</v>
      </c>
      <c r="C12">
        <v>2006</v>
      </c>
      <c r="D12">
        <v>76629</v>
      </c>
      <c r="E12">
        <v>69</v>
      </c>
      <c r="F12">
        <v>1110</v>
      </c>
      <c r="G12">
        <v>58</v>
      </c>
      <c r="H12">
        <v>68</v>
      </c>
      <c r="I12" s="18">
        <v>313515.31721799076</v>
      </c>
      <c r="J12">
        <v>1941</v>
      </c>
      <c r="K12">
        <f t="shared" si="0"/>
        <v>65</v>
      </c>
    </row>
    <row r="13" spans="2:11">
      <c r="B13" t="s">
        <v>10</v>
      </c>
      <c r="C13">
        <v>2006</v>
      </c>
      <c r="D13">
        <v>122574</v>
      </c>
      <c r="E13">
        <v>70</v>
      </c>
      <c r="F13">
        <v>1751</v>
      </c>
      <c r="G13">
        <v>73</v>
      </c>
      <c r="H13">
        <v>75</v>
      </c>
      <c r="I13" s="18">
        <v>100704.27407437746</v>
      </c>
      <c r="J13">
        <v>1991</v>
      </c>
      <c r="K13">
        <f t="shared" si="0"/>
        <v>15</v>
      </c>
    </row>
    <row r="14" spans="2:11">
      <c r="B14" t="s">
        <v>6</v>
      </c>
      <c r="C14">
        <v>2006</v>
      </c>
      <c r="D14">
        <v>186065</v>
      </c>
      <c r="E14">
        <v>69</v>
      </c>
      <c r="F14">
        <v>2696</v>
      </c>
      <c r="G14">
        <v>72</v>
      </c>
      <c r="H14">
        <v>58</v>
      </c>
      <c r="I14" s="18">
        <v>200410.45935267807</v>
      </c>
      <c r="J14">
        <v>1996</v>
      </c>
      <c r="K14">
        <f t="shared" si="0"/>
        <v>10</v>
      </c>
    </row>
    <row r="15" spans="2:11">
      <c r="B15" t="s">
        <v>2</v>
      </c>
      <c r="C15">
        <v>2006</v>
      </c>
      <c r="D15">
        <v>233318</v>
      </c>
      <c r="E15">
        <v>69</v>
      </c>
      <c r="F15">
        <v>3381</v>
      </c>
      <c r="G15">
        <v>74</v>
      </c>
      <c r="H15">
        <v>70</v>
      </c>
      <c r="I15" s="18">
        <v>45966.441037966091</v>
      </c>
      <c r="J15">
        <v>1994</v>
      </c>
      <c r="K15">
        <f t="shared" si="0"/>
        <v>12</v>
      </c>
    </row>
    <row r="16" spans="2:11">
      <c r="B16" t="s">
        <v>7</v>
      </c>
      <c r="C16">
        <v>2006</v>
      </c>
      <c r="D16">
        <v>117123</v>
      </c>
      <c r="E16">
        <v>68</v>
      </c>
      <c r="F16">
        <v>1722</v>
      </c>
      <c r="G16">
        <v>68</v>
      </c>
      <c r="H16">
        <v>75</v>
      </c>
      <c r="I16" s="18">
        <v>142572.51941236071</v>
      </c>
      <c r="J16">
        <v>1996</v>
      </c>
      <c r="K16">
        <f t="shared" si="0"/>
        <v>10</v>
      </c>
    </row>
    <row r="17" spans="2:11">
      <c r="B17" t="s">
        <v>3</v>
      </c>
      <c r="C17">
        <v>2006</v>
      </c>
      <c r="D17">
        <v>144637</v>
      </c>
      <c r="E17">
        <v>66</v>
      </c>
      <c r="F17">
        <v>2191</v>
      </c>
      <c r="G17">
        <v>66</v>
      </c>
      <c r="H17">
        <v>72</v>
      </c>
      <c r="I17" s="18">
        <v>205642.0638425072</v>
      </c>
      <c r="J17">
        <v>1955</v>
      </c>
      <c r="K17">
        <f t="shared" si="0"/>
        <v>51</v>
      </c>
    </row>
    <row r="18" spans="2:11">
      <c r="B18" t="s">
        <v>8</v>
      </c>
      <c r="C18">
        <v>2006</v>
      </c>
      <c r="D18">
        <v>260474</v>
      </c>
      <c r="E18">
        <v>70</v>
      </c>
      <c r="F18">
        <v>3721</v>
      </c>
      <c r="G18">
        <v>63</v>
      </c>
      <c r="H18">
        <v>62</v>
      </c>
      <c r="I18" s="18">
        <v>170781.081258936</v>
      </c>
      <c r="J18">
        <v>1992</v>
      </c>
      <c r="K18">
        <f t="shared" si="0"/>
        <v>14</v>
      </c>
    </row>
    <row r="19" spans="2:11">
      <c r="B19" t="s">
        <v>5</v>
      </c>
      <c r="C19">
        <v>2006</v>
      </c>
      <c r="D19">
        <v>157216</v>
      </c>
      <c r="E19">
        <v>67</v>
      </c>
      <c r="F19">
        <v>2346</v>
      </c>
      <c r="G19">
        <v>82</v>
      </c>
      <c r="H19">
        <v>85</v>
      </c>
      <c r="I19" s="18">
        <v>936578.47150674043</v>
      </c>
      <c r="J19">
        <v>1942</v>
      </c>
      <c r="K19">
        <f t="shared" si="0"/>
        <v>64</v>
      </c>
    </row>
    <row r="20" spans="2:11">
      <c r="B20" t="s">
        <v>4</v>
      </c>
      <c r="C20">
        <v>2006</v>
      </c>
      <c r="D20">
        <v>213724</v>
      </c>
      <c r="E20">
        <v>69</v>
      </c>
      <c r="F20">
        <v>3097</v>
      </c>
      <c r="G20">
        <v>69</v>
      </c>
      <c r="H20">
        <v>78</v>
      </c>
      <c r="I20" s="18">
        <v>290928.99928015948</v>
      </c>
      <c r="J20">
        <v>2005</v>
      </c>
      <c r="K20">
        <f t="shared" si="0"/>
        <v>1</v>
      </c>
    </row>
    <row r="21" spans="2:11">
      <c r="B21" t="s">
        <v>9</v>
      </c>
      <c r="C21">
        <v>2006</v>
      </c>
      <c r="D21">
        <v>61958</v>
      </c>
      <c r="E21">
        <v>69</v>
      </c>
      <c r="F21">
        <v>897</v>
      </c>
      <c r="G21">
        <v>75</v>
      </c>
      <c r="H21">
        <v>55</v>
      </c>
      <c r="I21" s="18">
        <v>114839.69072343194</v>
      </c>
      <c r="J21">
        <v>1946</v>
      </c>
      <c r="K21">
        <f t="shared" si="0"/>
        <v>60</v>
      </c>
    </row>
    <row r="22" spans="2:11">
      <c r="B22" t="s">
        <v>11</v>
      </c>
      <c r="C22">
        <v>2007</v>
      </c>
      <c r="D22">
        <v>78888</v>
      </c>
      <c r="E22">
        <v>68</v>
      </c>
      <c r="F22">
        <v>1160</v>
      </c>
      <c r="G22">
        <v>57</v>
      </c>
      <c r="H22">
        <v>58</v>
      </c>
      <c r="I22" s="18">
        <v>318723.74812024098</v>
      </c>
      <c r="J22">
        <v>1941</v>
      </c>
      <c r="K22">
        <f t="shared" si="0"/>
        <v>66</v>
      </c>
    </row>
    <row r="23" spans="2:11">
      <c r="B23" t="s">
        <v>10</v>
      </c>
      <c r="C23">
        <v>2007</v>
      </c>
      <c r="D23">
        <v>117262</v>
      </c>
      <c r="E23">
        <v>70</v>
      </c>
      <c r="F23">
        <v>1675</v>
      </c>
      <c r="G23">
        <v>54</v>
      </c>
      <c r="H23">
        <v>73</v>
      </c>
      <c r="I23" s="18">
        <v>102788.82261506288</v>
      </c>
      <c r="J23">
        <v>1991</v>
      </c>
      <c r="K23">
        <f t="shared" si="0"/>
        <v>16</v>
      </c>
    </row>
    <row r="24" spans="2:11">
      <c r="B24" t="s">
        <v>6</v>
      </c>
      <c r="C24">
        <v>2007</v>
      </c>
      <c r="D24">
        <v>174152</v>
      </c>
      <c r="E24">
        <v>70</v>
      </c>
      <c r="F24">
        <v>2487</v>
      </c>
      <c r="G24">
        <v>72</v>
      </c>
      <c r="H24">
        <v>72</v>
      </c>
      <c r="I24" s="18">
        <v>201846.13020052481</v>
      </c>
      <c r="J24">
        <v>1996</v>
      </c>
      <c r="K24">
        <f t="shared" si="0"/>
        <v>11</v>
      </c>
    </row>
    <row r="25" spans="2:11">
      <c r="B25" t="s">
        <v>2</v>
      </c>
      <c r="C25">
        <v>2007</v>
      </c>
      <c r="D25">
        <v>231069</v>
      </c>
      <c r="E25">
        <v>68</v>
      </c>
      <c r="F25">
        <v>3398</v>
      </c>
      <c r="G25">
        <v>74</v>
      </c>
      <c r="H25">
        <v>74</v>
      </c>
      <c r="I25" s="18">
        <v>46919.230379872832</v>
      </c>
      <c r="J25">
        <v>1994</v>
      </c>
      <c r="K25">
        <f t="shared" si="0"/>
        <v>13</v>
      </c>
    </row>
    <row r="26" spans="2:11">
      <c r="B26" t="s">
        <v>7</v>
      </c>
      <c r="C26">
        <v>2007</v>
      </c>
      <c r="D26">
        <v>125353</v>
      </c>
      <c r="E26">
        <v>69</v>
      </c>
      <c r="F26">
        <v>1816</v>
      </c>
      <c r="G26">
        <v>83</v>
      </c>
      <c r="H26">
        <v>68</v>
      </c>
      <c r="I26" s="18">
        <v>144363.25169446869</v>
      </c>
      <c r="J26">
        <v>1996</v>
      </c>
      <c r="K26">
        <f t="shared" si="0"/>
        <v>11</v>
      </c>
    </row>
    <row r="27" spans="2:11">
      <c r="B27" t="s">
        <v>3</v>
      </c>
      <c r="C27">
        <v>2007</v>
      </c>
      <c r="D27">
        <v>158936</v>
      </c>
      <c r="E27">
        <v>70</v>
      </c>
      <c r="F27">
        <v>2270</v>
      </c>
      <c r="G27">
        <v>76</v>
      </c>
      <c r="H27">
        <v>66</v>
      </c>
      <c r="I27" s="18">
        <v>205563.1579732055</v>
      </c>
      <c r="J27">
        <v>1955</v>
      </c>
      <c r="K27">
        <f t="shared" si="0"/>
        <v>52</v>
      </c>
    </row>
    <row r="28" spans="2:11">
      <c r="B28" t="s">
        <v>8</v>
      </c>
      <c r="C28">
        <v>2007</v>
      </c>
      <c r="D28">
        <v>290843</v>
      </c>
      <c r="E28">
        <v>70</v>
      </c>
      <c r="F28">
        <v>4154</v>
      </c>
      <c r="G28">
        <v>69</v>
      </c>
      <c r="H28">
        <v>63</v>
      </c>
      <c r="I28" s="18">
        <v>170848.18887713546</v>
      </c>
      <c r="J28">
        <v>1992</v>
      </c>
      <c r="K28">
        <f t="shared" si="0"/>
        <v>15</v>
      </c>
    </row>
    <row r="29" spans="2:11">
      <c r="B29" t="s">
        <v>5</v>
      </c>
      <c r="C29">
        <v>2007</v>
      </c>
      <c r="D29">
        <v>171028</v>
      </c>
      <c r="E29">
        <v>69</v>
      </c>
      <c r="F29">
        <v>2478</v>
      </c>
      <c r="G29">
        <v>73</v>
      </c>
      <c r="H29">
        <v>82</v>
      </c>
      <c r="I29" s="18">
        <v>943268.38974929694</v>
      </c>
      <c r="J29">
        <v>1942</v>
      </c>
      <c r="K29">
        <f t="shared" si="0"/>
        <v>65</v>
      </c>
    </row>
    <row r="30" spans="2:11">
      <c r="B30" t="s">
        <v>4</v>
      </c>
      <c r="C30">
        <v>2007</v>
      </c>
      <c r="D30">
        <v>218497</v>
      </c>
      <c r="E30">
        <v>70</v>
      </c>
      <c r="F30">
        <v>3121</v>
      </c>
      <c r="G30">
        <v>64</v>
      </c>
      <c r="H30">
        <v>69</v>
      </c>
      <c r="I30" s="18">
        <v>291719.13870206219</v>
      </c>
      <c r="J30">
        <v>2005</v>
      </c>
      <c r="K30">
        <f t="shared" si="0"/>
        <v>2</v>
      </c>
    </row>
    <row r="31" spans="2:11">
      <c r="B31" t="s">
        <v>9</v>
      </c>
      <c r="C31">
        <v>2007</v>
      </c>
      <c r="D31">
        <v>83452</v>
      </c>
      <c r="E31">
        <v>70</v>
      </c>
      <c r="F31">
        <v>1192</v>
      </c>
      <c r="G31">
        <v>77</v>
      </c>
      <c r="H31">
        <v>75</v>
      </c>
      <c r="I31" s="18">
        <v>116208.50463448235</v>
      </c>
      <c r="J31">
        <v>1946</v>
      </c>
      <c r="K31">
        <f t="shared" si="0"/>
        <v>61</v>
      </c>
    </row>
    <row r="32" spans="2:11">
      <c r="B32" t="s">
        <v>11</v>
      </c>
      <c r="C32">
        <v>2008</v>
      </c>
      <c r="D32">
        <v>67377</v>
      </c>
      <c r="E32">
        <v>70</v>
      </c>
      <c r="F32">
        <v>963</v>
      </c>
      <c r="G32">
        <v>62</v>
      </c>
      <c r="H32">
        <v>57</v>
      </c>
      <c r="I32" s="18">
        <v>324018.70670064184</v>
      </c>
      <c r="J32">
        <v>1941</v>
      </c>
      <c r="K32">
        <f t="shared" si="0"/>
        <v>67</v>
      </c>
    </row>
    <row r="33" spans="2:11">
      <c r="B33" t="s">
        <v>10</v>
      </c>
      <c r="C33">
        <v>2008</v>
      </c>
      <c r="D33">
        <v>117594</v>
      </c>
      <c r="E33">
        <v>69</v>
      </c>
      <c r="F33">
        <v>1704</v>
      </c>
      <c r="G33">
        <v>58</v>
      </c>
      <c r="H33">
        <v>54</v>
      </c>
      <c r="I33" s="18">
        <v>104916.52069094342</v>
      </c>
      <c r="J33">
        <v>1991</v>
      </c>
      <c r="K33">
        <f t="shared" si="0"/>
        <v>17</v>
      </c>
    </row>
    <row r="34" spans="2:11">
      <c r="B34" t="s">
        <v>6</v>
      </c>
      <c r="C34">
        <v>2008</v>
      </c>
      <c r="D34">
        <v>183845</v>
      </c>
      <c r="E34">
        <v>71</v>
      </c>
      <c r="F34">
        <v>2589</v>
      </c>
      <c r="G34">
        <v>69</v>
      </c>
      <c r="H34">
        <v>72</v>
      </c>
      <c r="I34" s="18">
        <v>203292.08569514105</v>
      </c>
      <c r="J34">
        <v>1996</v>
      </c>
      <c r="K34">
        <f t="shared" ref="K34:K65" si="1">C34-J34</f>
        <v>12</v>
      </c>
    </row>
    <row r="35" spans="2:11">
      <c r="B35" t="s">
        <v>2</v>
      </c>
      <c r="C35">
        <v>2008</v>
      </c>
      <c r="D35">
        <v>224069</v>
      </c>
      <c r="E35">
        <v>67</v>
      </c>
      <c r="F35">
        <v>3344</v>
      </c>
      <c r="G35">
        <v>71</v>
      </c>
      <c r="H35">
        <v>74</v>
      </c>
      <c r="I35" s="18">
        <v>47891.769076081357</v>
      </c>
      <c r="J35">
        <v>1994</v>
      </c>
      <c r="K35">
        <f t="shared" si="1"/>
        <v>14</v>
      </c>
    </row>
    <row r="36" spans="2:11">
      <c r="B36" t="s">
        <v>7</v>
      </c>
      <c r="C36">
        <v>2008</v>
      </c>
      <c r="D36">
        <v>124934</v>
      </c>
      <c r="E36">
        <v>67</v>
      </c>
      <c r="F36">
        <v>1865</v>
      </c>
      <c r="G36">
        <v>76</v>
      </c>
      <c r="H36">
        <v>83</v>
      </c>
      <c r="I36" s="18">
        <v>146176.47584330809</v>
      </c>
      <c r="J36">
        <v>1996</v>
      </c>
      <c r="K36">
        <f t="shared" si="1"/>
        <v>12</v>
      </c>
    </row>
    <row r="37" spans="2:11">
      <c r="B37" t="s">
        <v>3</v>
      </c>
      <c r="C37">
        <v>2008</v>
      </c>
      <c r="D37">
        <v>164306</v>
      </c>
      <c r="E37">
        <v>70</v>
      </c>
      <c r="F37">
        <v>2347</v>
      </c>
      <c r="G37">
        <v>70</v>
      </c>
      <c r="H37">
        <v>76</v>
      </c>
      <c r="I37" s="18">
        <v>205484.28238047316</v>
      </c>
      <c r="J37">
        <v>1955</v>
      </c>
      <c r="K37">
        <f t="shared" si="1"/>
        <v>53</v>
      </c>
    </row>
    <row r="38" spans="2:11">
      <c r="B38" t="s">
        <v>8</v>
      </c>
      <c r="C38">
        <v>2008</v>
      </c>
      <c r="D38">
        <v>286290</v>
      </c>
      <c r="E38">
        <v>70</v>
      </c>
      <c r="F38">
        <v>4090</v>
      </c>
      <c r="G38">
        <v>67</v>
      </c>
      <c r="H38">
        <v>69</v>
      </c>
      <c r="I38" s="18">
        <v>170915.32286495611</v>
      </c>
      <c r="J38">
        <v>1992</v>
      </c>
      <c r="K38">
        <f t="shared" si="1"/>
        <v>16</v>
      </c>
    </row>
    <row r="39" spans="2:11">
      <c r="B39" t="s">
        <v>5</v>
      </c>
      <c r="C39">
        <v>2008</v>
      </c>
      <c r="D39">
        <v>183788</v>
      </c>
      <c r="E39">
        <v>70</v>
      </c>
      <c r="F39">
        <v>2626</v>
      </c>
      <c r="G39">
        <v>85</v>
      </c>
      <c r="H39">
        <v>73</v>
      </c>
      <c r="I39" s="18">
        <v>950006.09363657376</v>
      </c>
      <c r="J39">
        <v>1942</v>
      </c>
      <c r="K39">
        <f t="shared" si="1"/>
        <v>66</v>
      </c>
    </row>
    <row r="40" spans="2:11">
      <c r="B40" t="s">
        <v>4</v>
      </c>
      <c r="C40">
        <v>2008</v>
      </c>
      <c r="D40">
        <v>214080</v>
      </c>
      <c r="E40">
        <v>70</v>
      </c>
      <c r="F40">
        <v>3058</v>
      </c>
      <c r="G40">
        <v>76</v>
      </c>
      <c r="H40">
        <v>64</v>
      </c>
      <c r="I40" s="18">
        <v>292511.42407815851</v>
      </c>
      <c r="J40">
        <v>2005</v>
      </c>
      <c r="K40">
        <f t="shared" si="1"/>
        <v>3</v>
      </c>
    </row>
    <row r="41" spans="2:11">
      <c r="B41" t="s">
        <v>9</v>
      </c>
      <c r="C41">
        <v>2008</v>
      </c>
      <c r="D41">
        <v>67045</v>
      </c>
      <c r="E41">
        <v>69</v>
      </c>
      <c r="F41">
        <v>972</v>
      </c>
      <c r="G41">
        <v>67</v>
      </c>
      <c r="H41">
        <v>77</v>
      </c>
      <c r="I41" s="18">
        <v>117593.63391098945</v>
      </c>
      <c r="J41">
        <v>1946</v>
      </c>
      <c r="K41">
        <f t="shared" si="1"/>
        <v>62</v>
      </c>
    </row>
    <row r="42" spans="2:11">
      <c r="B42" t="s">
        <v>11</v>
      </c>
      <c r="C42">
        <v>2009</v>
      </c>
      <c r="D42">
        <v>65656</v>
      </c>
      <c r="E42">
        <v>69</v>
      </c>
      <c r="F42">
        <v>952</v>
      </c>
      <c r="G42">
        <v>75</v>
      </c>
      <c r="H42">
        <v>62</v>
      </c>
      <c r="I42" s="18">
        <v>329401.63044376904</v>
      </c>
      <c r="J42">
        <v>1941</v>
      </c>
      <c r="K42">
        <f t="shared" si="1"/>
        <v>68</v>
      </c>
    </row>
    <row r="43" spans="2:11">
      <c r="B43" t="s">
        <v>10</v>
      </c>
      <c r="C43">
        <v>2009</v>
      </c>
      <c r="D43">
        <v>112470</v>
      </c>
      <c r="E43">
        <v>69</v>
      </c>
      <c r="F43">
        <v>1630</v>
      </c>
      <c r="G43">
        <v>83</v>
      </c>
      <c r="H43">
        <v>58</v>
      </c>
      <c r="I43" s="18">
        <v>107088.26148457218</v>
      </c>
      <c r="J43">
        <v>1991</v>
      </c>
      <c r="K43">
        <f t="shared" si="1"/>
        <v>18</v>
      </c>
    </row>
    <row r="44" spans="2:11">
      <c r="B44" t="s">
        <v>6</v>
      </c>
      <c r="C44">
        <v>2009</v>
      </c>
      <c r="D44">
        <v>202728</v>
      </c>
      <c r="E44">
        <v>70</v>
      </c>
      <c r="F44">
        <v>2896</v>
      </c>
      <c r="G44">
        <v>59</v>
      </c>
      <c r="H44">
        <v>69</v>
      </c>
      <c r="I44" s="18">
        <v>204748.39951216028</v>
      </c>
      <c r="J44">
        <v>1996</v>
      </c>
      <c r="K44">
        <f t="shared" si="1"/>
        <v>13</v>
      </c>
    </row>
    <row r="45" spans="2:11">
      <c r="B45" t="s">
        <v>2</v>
      </c>
      <c r="C45">
        <v>2009</v>
      </c>
      <c r="D45">
        <v>235174</v>
      </c>
      <c r="E45">
        <v>68</v>
      </c>
      <c r="F45">
        <v>3458</v>
      </c>
      <c r="G45">
        <v>73</v>
      </c>
      <c r="H45">
        <v>71</v>
      </c>
      <c r="I45" s="18">
        <v>48884.466489898106</v>
      </c>
      <c r="J45">
        <v>1994</v>
      </c>
      <c r="K45">
        <f t="shared" si="1"/>
        <v>15</v>
      </c>
    </row>
    <row r="46" spans="2:11">
      <c r="B46" t="s">
        <v>7</v>
      </c>
      <c r="C46">
        <v>2009</v>
      </c>
      <c r="D46">
        <v>150970</v>
      </c>
      <c r="E46">
        <v>70</v>
      </c>
      <c r="F46">
        <v>2157</v>
      </c>
      <c r="G46">
        <v>56</v>
      </c>
      <c r="H46">
        <v>76</v>
      </c>
      <c r="I46" s="18">
        <v>148012.47436010709</v>
      </c>
      <c r="J46">
        <v>1996</v>
      </c>
      <c r="K46">
        <f t="shared" si="1"/>
        <v>13</v>
      </c>
    </row>
    <row r="47" spans="2:11">
      <c r="B47" t="s">
        <v>3</v>
      </c>
      <c r="C47">
        <v>2009</v>
      </c>
      <c r="D47">
        <v>167722</v>
      </c>
      <c r="E47">
        <v>69</v>
      </c>
      <c r="F47">
        <v>2431</v>
      </c>
      <c r="G47">
        <v>75</v>
      </c>
      <c r="H47">
        <v>70</v>
      </c>
      <c r="I47" s="18">
        <v>205405.43705269293</v>
      </c>
      <c r="J47">
        <v>1955</v>
      </c>
      <c r="K47">
        <f t="shared" si="1"/>
        <v>54</v>
      </c>
    </row>
    <row r="48" spans="2:11">
      <c r="B48" t="s">
        <v>8</v>
      </c>
      <c r="C48">
        <v>2009</v>
      </c>
      <c r="D48">
        <v>266773</v>
      </c>
      <c r="E48">
        <v>70</v>
      </c>
      <c r="F48">
        <v>3811</v>
      </c>
      <c r="G48">
        <v>61</v>
      </c>
      <c r="H48">
        <v>67</v>
      </c>
      <c r="I48" s="18">
        <v>170982.48323275978</v>
      </c>
      <c r="J48">
        <v>1992</v>
      </c>
      <c r="K48">
        <f t="shared" si="1"/>
        <v>17</v>
      </c>
    </row>
    <row r="49" spans="2:11">
      <c r="B49" t="s">
        <v>5</v>
      </c>
      <c r="C49">
        <v>2009</v>
      </c>
      <c r="D49">
        <v>211054</v>
      </c>
      <c r="E49">
        <v>70</v>
      </c>
      <c r="F49">
        <v>3015</v>
      </c>
      <c r="G49">
        <v>93</v>
      </c>
      <c r="H49">
        <v>85</v>
      </c>
      <c r="I49" s="18">
        <v>956791.924498279</v>
      </c>
      <c r="J49">
        <v>1942</v>
      </c>
      <c r="K49">
        <f t="shared" si="1"/>
        <v>67</v>
      </c>
    </row>
    <row r="50" spans="2:11">
      <c r="B50" t="s">
        <v>4</v>
      </c>
      <c r="C50">
        <v>2009</v>
      </c>
      <c r="D50">
        <v>203327</v>
      </c>
      <c r="E50">
        <v>70</v>
      </c>
      <c r="F50">
        <v>2905</v>
      </c>
      <c r="G50">
        <v>61</v>
      </c>
      <c r="H50">
        <v>76</v>
      </c>
      <c r="I50" s="18">
        <v>293305.86123668496</v>
      </c>
      <c r="J50">
        <v>2005</v>
      </c>
      <c r="K50">
        <f t="shared" si="1"/>
        <v>4</v>
      </c>
    </row>
    <row r="51" spans="2:11">
      <c r="B51" t="s">
        <v>9</v>
      </c>
      <c r="C51">
        <v>2009</v>
      </c>
      <c r="D51">
        <v>105405</v>
      </c>
      <c r="E51">
        <v>69</v>
      </c>
      <c r="F51">
        <v>1528</v>
      </c>
      <c r="G51">
        <v>64</v>
      </c>
      <c r="H51">
        <v>67</v>
      </c>
      <c r="I51" s="18">
        <v>118995.27302142541</v>
      </c>
      <c r="J51">
        <v>1946</v>
      </c>
      <c r="K51">
        <f t="shared" si="1"/>
        <v>63</v>
      </c>
    </row>
    <row r="52" spans="2:11">
      <c r="B52" t="s">
        <v>11</v>
      </c>
      <c r="C52">
        <v>2010</v>
      </c>
      <c r="D52">
        <v>64321</v>
      </c>
      <c r="E52">
        <v>70</v>
      </c>
      <c r="F52" s="18">
        <f t="shared" ref="F52:F83" si="2">D52/E52</f>
        <v>918.87142857142862</v>
      </c>
      <c r="G52">
        <v>67</v>
      </c>
      <c r="H52">
        <v>75</v>
      </c>
      <c r="I52" s="18">
        <v>334873.98071513401</v>
      </c>
      <c r="J52">
        <v>1941</v>
      </c>
      <c r="K52">
        <f t="shared" si="1"/>
        <v>69</v>
      </c>
    </row>
    <row r="53" spans="2:11">
      <c r="B53" t="s">
        <v>10</v>
      </c>
      <c r="C53">
        <v>2010</v>
      </c>
      <c r="D53">
        <v>109368</v>
      </c>
      <c r="E53">
        <v>70</v>
      </c>
      <c r="F53" s="18">
        <f t="shared" si="2"/>
        <v>1562.4</v>
      </c>
      <c r="G53">
        <v>75</v>
      </c>
      <c r="H53">
        <v>83</v>
      </c>
      <c r="I53" s="18">
        <v>109304.95666711558</v>
      </c>
      <c r="J53">
        <v>1991</v>
      </c>
      <c r="K53">
        <f t="shared" si="1"/>
        <v>19</v>
      </c>
    </row>
    <row r="54" spans="2:11">
      <c r="B54" t="s">
        <v>6</v>
      </c>
      <c r="C54">
        <v>2010</v>
      </c>
      <c r="D54">
        <v>179295</v>
      </c>
      <c r="E54">
        <v>70</v>
      </c>
      <c r="F54" s="18">
        <f t="shared" si="2"/>
        <v>2561.3571428571427</v>
      </c>
      <c r="G54">
        <v>50</v>
      </c>
      <c r="H54">
        <v>59</v>
      </c>
      <c r="I54" s="18">
        <v>206215.14585500257</v>
      </c>
      <c r="J54">
        <v>1996</v>
      </c>
      <c r="K54">
        <f t="shared" si="1"/>
        <v>14</v>
      </c>
    </row>
    <row r="55" spans="2:11">
      <c r="B55" t="s">
        <v>2</v>
      </c>
      <c r="C55">
        <v>2010</v>
      </c>
      <c r="D55">
        <v>217826</v>
      </c>
      <c r="E55">
        <v>70</v>
      </c>
      <c r="F55" s="18">
        <f t="shared" si="2"/>
        <v>3111.8</v>
      </c>
      <c r="G55">
        <v>81</v>
      </c>
      <c r="H55">
        <v>73</v>
      </c>
      <c r="I55" s="18">
        <v>49897.740469884986</v>
      </c>
      <c r="J55">
        <v>1994</v>
      </c>
      <c r="K55">
        <f t="shared" si="1"/>
        <v>16</v>
      </c>
    </row>
    <row r="56" spans="2:11">
      <c r="B56" t="s">
        <v>7</v>
      </c>
      <c r="C56">
        <v>2010</v>
      </c>
      <c r="D56">
        <v>156740</v>
      </c>
      <c r="E56">
        <v>70</v>
      </c>
      <c r="F56" s="18">
        <f t="shared" si="2"/>
        <v>2239.1428571428573</v>
      </c>
      <c r="G56">
        <v>54</v>
      </c>
      <c r="H56">
        <v>56</v>
      </c>
      <c r="I56" s="18">
        <v>149871.5332943518</v>
      </c>
      <c r="J56">
        <v>1996</v>
      </c>
      <c r="K56">
        <f t="shared" si="1"/>
        <v>14</v>
      </c>
    </row>
    <row r="57" spans="2:11">
      <c r="B57" t="s">
        <v>3</v>
      </c>
      <c r="C57">
        <v>2010</v>
      </c>
      <c r="D57">
        <v>180344</v>
      </c>
      <c r="E57">
        <v>70</v>
      </c>
      <c r="F57" s="18">
        <f t="shared" si="2"/>
        <v>2576.3428571428572</v>
      </c>
      <c r="G57">
        <v>73</v>
      </c>
      <c r="H57">
        <v>75</v>
      </c>
      <c r="I57" s="18">
        <v>205326.62197825196</v>
      </c>
      <c r="J57">
        <v>1955</v>
      </c>
      <c r="K57">
        <f t="shared" si="1"/>
        <v>55</v>
      </c>
    </row>
    <row r="58" spans="2:11">
      <c r="B58" t="s">
        <v>8</v>
      </c>
      <c r="C58">
        <v>2010</v>
      </c>
      <c r="D58">
        <v>150687</v>
      </c>
      <c r="E58">
        <v>70</v>
      </c>
      <c r="F58" s="18">
        <f t="shared" si="2"/>
        <v>2152.6714285714284</v>
      </c>
      <c r="G58">
        <v>78</v>
      </c>
      <c r="H58">
        <v>61</v>
      </c>
      <c r="I58" s="18">
        <v>171049.66999091234</v>
      </c>
      <c r="J58">
        <v>1992</v>
      </c>
      <c r="K58">
        <f t="shared" si="1"/>
        <v>18</v>
      </c>
    </row>
    <row r="59" spans="2:11">
      <c r="B59" t="s">
        <v>5</v>
      </c>
      <c r="C59">
        <v>2010</v>
      </c>
      <c r="D59">
        <v>201123</v>
      </c>
      <c r="E59">
        <v>70</v>
      </c>
      <c r="F59" s="18">
        <f t="shared" si="2"/>
        <v>2873.1857142857143</v>
      </c>
      <c r="G59">
        <v>76</v>
      </c>
      <c r="H59">
        <v>93</v>
      </c>
      <c r="I59" s="18">
        <v>963626.2261022164</v>
      </c>
      <c r="J59">
        <v>1942</v>
      </c>
      <c r="K59">
        <f t="shared" si="1"/>
        <v>68</v>
      </c>
    </row>
    <row r="60" spans="2:11">
      <c r="B60" t="s">
        <v>4</v>
      </c>
      <c r="C60">
        <v>2010</v>
      </c>
      <c r="D60">
        <v>198016</v>
      </c>
      <c r="E60">
        <v>70</v>
      </c>
      <c r="F60" s="18">
        <f t="shared" si="2"/>
        <v>2828.8</v>
      </c>
      <c r="G60">
        <v>74</v>
      </c>
      <c r="H60">
        <v>93</v>
      </c>
      <c r="I60" s="18">
        <v>294102.45602170692</v>
      </c>
      <c r="J60">
        <v>2005</v>
      </c>
      <c r="K60">
        <f t="shared" si="1"/>
        <v>5</v>
      </c>
    </row>
    <row r="61" spans="2:11">
      <c r="B61" t="s">
        <v>9</v>
      </c>
      <c r="C61">
        <v>2010</v>
      </c>
      <c r="D61">
        <v>108681</v>
      </c>
      <c r="E61">
        <v>70</v>
      </c>
      <c r="F61" s="18">
        <f t="shared" si="2"/>
        <v>1552.5857142857142</v>
      </c>
      <c r="G61">
        <v>72</v>
      </c>
      <c r="H61">
        <v>64</v>
      </c>
      <c r="I61" s="18">
        <v>120413.61875219927</v>
      </c>
      <c r="J61">
        <v>1946</v>
      </c>
      <c r="K61">
        <f t="shared" si="1"/>
        <v>64</v>
      </c>
    </row>
    <row r="62" spans="2:11">
      <c r="B62" t="s">
        <v>11</v>
      </c>
      <c r="C62">
        <v>2011</v>
      </c>
      <c r="D62">
        <v>40056</v>
      </c>
      <c r="E62">
        <v>70</v>
      </c>
      <c r="F62" s="18">
        <f t="shared" si="2"/>
        <v>572.2285714285714</v>
      </c>
      <c r="G62">
        <v>66</v>
      </c>
      <c r="H62">
        <v>67</v>
      </c>
      <c r="I62" s="18">
        <v>340437.24315791769</v>
      </c>
      <c r="J62">
        <v>1941</v>
      </c>
      <c r="K62">
        <f t="shared" si="1"/>
        <v>70</v>
      </c>
    </row>
    <row r="63" spans="2:11">
      <c r="B63" t="s">
        <v>10</v>
      </c>
      <c r="C63">
        <v>2011</v>
      </c>
      <c r="D63">
        <v>119028</v>
      </c>
      <c r="E63">
        <v>70</v>
      </c>
      <c r="F63" s="18">
        <f t="shared" si="2"/>
        <v>1700.4</v>
      </c>
      <c r="G63">
        <v>59</v>
      </c>
      <c r="H63">
        <v>75</v>
      </c>
      <c r="I63" s="18">
        <v>111567.5367810622</v>
      </c>
      <c r="J63">
        <v>1991</v>
      </c>
      <c r="K63">
        <f t="shared" si="1"/>
        <v>20</v>
      </c>
    </row>
    <row r="64" spans="2:11">
      <c r="B64" t="s">
        <v>6</v>
      </c>
      <c r="C64">
        <v>2011</v>
      </c>
      <c r="D64">
        <v>185411</v>
      </c>
      <c r="E64">
        <v>70</v>
      </c>
      <c r="F64" s="18">
        <f t="shared" si="2"/>
        <v>2648.7285714285713</v>
      </c>
      <c r="G64">
        <v>69</v>
      </c>
      <c r="H64">
        <v>50</v>
      </c>
      <c r="I64" s="18">
        <v>207692.39945865553</v>
      </c>
      <c r="J64">
        <v>1996</v>
      </c>
      <c r="K64">
        <f t="shared" si="1"/>
        <v>15</v>
      </c>
    </row>
    <row r="65" spans="2:11">
      <c r="B65" t="s">
        <v>2</v>
      </c>
      <c r="C65">
        <v>2011</v>
      </c>
      <c r="D65">
        <v>225769</v>
      </c>
      <c r="E65">
        <v>70</v>
      </c>
      <c r="F65" s="18">
        <f t="shared" si="2"/>
        <v>3225.2714285714287</v>
      </c>
      <c r="G65">
        <v>69</v>
      </c>
      <c r="H65">
        <v>81</v>
      </c>
      <c r="I65" s="18">
        <v>50932.017525741183</v>
      </c>
      <c r="J65">
        <v>1994</v>
      </c>
      <c r="K65">
        <f t="shared" si="1"/>
        <v>17</v>
      </c>
    </row>
    <row r="66" spans="2:11">
      <c r="B66" t="s">
        <v>7</v>
      </c>
      <c r="C66">
        <v>2011</v>
      </c>
      <c r="D66">
        <v>147129</v>
      </c>
      <c r="E66">
        <v>70</v>
      </c>
      <c r="F66" s="18">
        <f t="shared" si="2"/>
        <v>2101.8428571428572</v>
      </c>
      <c r="G66">
        <v>55</v>
      </c>
      <c r="H66">
        <v>54</v>
      </c>
      <c r="I66" s="18">
        <v>151753.94228835288</v>
      </c>
      <c r="J66">
        <v>1996</v>
      </c>
      <c r="K66">
        <f t="shared" ref="K66:K97" si="3">C66-J66</f>
        <v>15</v>
      </c>
    </row>
    <row r="67" spans="2:11">
      <c r="B67" t="s">
        <v>3</v>
      </c>
      <c r="C67">
        <v>2011</v>
      </c>
      <c r="D67">
        <v>180785</v>
      </c>
      <c r="E67">
        <v>70</v>
      </c>
      <c r="F67" s="18">
        <f t="shared" si="2"/>
        <v>2582.6428571428573</v>
      </c>
      <c r="G67">
        <v>74</v>
      </c>
      <c r="H67">
        <v>73</v>
      </c>
      <c r="I67" s="18">
        <v>205247.83714554194</v>
      </c>
      <c r="J67">
        <v>1955</v>
      </c>
      <c r="K67">
        <f t="shared" si="3"/>
        <v>56</v>
      </c>
    </row>
    <row r="68" spans="2:11">
      <c r="B68" t="s">
        <v>8</v>
      </c>
      <c r="C68">
        <v>2011</v>
      </c>
      <c r="D68">
        <v>155903</v>
      </c>
      <c r="E68">
        <v>70</v>
      </c>
      <c r="F68" s="18">
        <f t="shared" si="2"/>
        <v>2227.1857142857143</v>
      </c>
      <c r="G68">
        <v>80</v>
      </c>
      <c r="H68">
        <v>78</v>
      </c>
      <c r="I68" s="18">
        <v>171116.88314978377</v>
      </c>
      <c r="J68">
        <v>1992</v>
      </c>
      <c r="K68">
        <f t="shared" si="3"/>
        <v>19</v>
      </c>
    </row>
    <row r="69" spans="2:11">
      <c r="B69" t="s">
        <v>5</v>
      </c>
      <c r="C69">
        <v>2011</v>
      </c>
      <c r="D69">
        <v>222547</v>
      </c>
      <c r="E69">
        <v>70</v>
      </c>
      <c r="F69" s="18">
        <f t="shared" si="2"/>
        <v>3179.2428571428572</v>
      </c>
      <c r="G69">
        <v>90</v>
      </c>
      <c r="H69">
        <v>76</v>
      </c>
      <c r="I69" s="18">
        <v>970509.3446717005</v>
      </c>
      <c r="J69">
        <v>1942</v>
      </c>
      <c r="K69">
        <f t="shared" si="3"/>
        <v>69</v>
      </c>
    </row>
    <row r="70" spans="2:11">
      <c r="B70" t="s">
        <v>4</v>
      </c>
      <c r="C70">
        <v>2011</v>
      </c>
      <c r="D70">
        <v>198705</v>
      </c>
      <c r="E70">
        <v>70</v>
      </c>
      <c r="F70" s="18">
        <f t="shared" si="2"/>
        <v>2838.6428571428573</v>
      </c>
      <c r="G70">
        <v>75</v>
      </c>
      <c r="H70">
        <v>76</v>
      </c>
      <c r="I70" s="18">
        <v>294901.21429316199</v>
      </c>
      <c r="J70">
        <v>2005</v>
      </c>
      <c r="K70">
        <f t="shared" si="3"/>
        <v>6</v>
      </c>
    </row>
    <row r="71" spans="2:11">
      <c r="B71" t="s">
        <v>9</v>
      </c>
      <c r="C71">
        <v>2011</v>
      </c>
      <c r="D71">
        <v>118065</v>
      </c>
      <c r="E71">
        <v>70</v>
      </c>
      <c r="F71" s="18">
        <f t="shared" si="2"/>
        <v>1686.6428571428571</v>
      </c>
      <c r="G71">
        <v>63</v>
      </c>
      <c r="H71">
        <v>72</v>
      </c>
      <c r="I71" s="18">
        <v>121848.87023528517</v>
      </c>
      <c r="J71">
        <v>1946</v>
      </c>
      <c r="K71">
        <f t="shared" si="3"/>
        <v>65</v>
      </c>
    </row>
    <row r="72" spans="2:11">
      <c r="B72" t="s">
        <v>11</v>
      </c>
      <c r="C72">
        <v>2012</v>
      </c>
      <c r="D72">
        <v>43969</v>
      </c>
      <c r="E72">
        <v>70</v>
      </c>
      <c r="F72" s="18">
        <f t="shared" si="2"/>
        <v>628.12857142857138</v>
      </c>
      <c r="G72">
        <v>72</v>
      </c>
      <c r="H72">
        <v>66</v>
      </c>
      <c r="I72" s="18">
        <v>346092.92809629568</v>
      </c>
      <c r="J72">
        <v>1941</v>
      </c>
      <c r="K72">
        <f t="shared" si="3"/>
        <v>71</v>
      </c>
    </row>
    <row r="73" spans="2:11">
      <c r="B73" t="s">
        <v>10</v>
      </c>
      <c r="C73">
        <v>2012</v>
      </c>
      <c r="D73">
        <v>122906</v>
      </c>
      <c r="E73">
        <v>70</v>
      </c>
      <c r="F73" s="18">
        <f t="shared" si="2"/>
        <v>1755.8</v>
      </c>
      <c r="G73">
        <v>83</v>
      </c>
      <c r="H73">
        <v>59</v>
      </c>
      <c r="I73" s="18">
        <v>113876.95163085358</v>
      </c>
      <c r="J73">
        <v>1991</v>
      </c>
      <c r="K73">
        <f t="shared" si="3"/>
        <v>21</v>
      </c>
    </row>
    <row r="74" spans="2:11">
      <c r="B74" t="s">
        <v>6</v>
      </c>
      <c r="C74">
        <v>2012</v>
      </c>
      <c r="D74">
        <v>171986</v>
      </c>
      <c r="E74">
        <v>70</v>
      </c>
      <c r="F74" s="18">
        <f t="shared" si="2"/>
        <v>2456.9428571428571</v>
      </c>
      <c r="G74">
        <v>66</v>
      </c>
      <c r="H74">
        <v>69</v>
      </c>
      <c r="I74" s="18">
        <v>209180.23559348224</v>
      </c>
      <c r="J74">
        <v>1996</v>
      </c>
      <c r="K74">
        <f t="shared" si="3"/>
        <v>16</v>
      </c>
    </row>
    <row r="75" spans="2:11">
      <c r="B75" t="s">
        <v>2</v>
      </c>
      <c r="C75">
        <v>2012</v>
      </c>
      <c r="D75">
        <v>227000</v>
      </c>
      <c r="E75">
        <v>70</v>
      </c>
      <c r="F75" s="18">
        <f t="shared" si="2"/>
        <v>3242.8571428571427</v>
      </c>
      <c r="G75">
        <v>69</v>
      </c>
      <c r="H75">
        <v>69</v>
      </c>
      <c r="I75" s="18">
        <v>51987.733007830648</v>
      </c>
      <c r="J75">
        <v>1994</v>
      </c>
      <c r="K75">
        <f t="shared" si="3"/>
        <v>18</v>
      </c>
    </row>
    <row r="76" spans="2:11">
      <c r="B76" t="s">
        <v>7</v>
      </c>
      <c r="C76">
        <v>2012</v>
      </c>
      <c r="D76">
        <v>151558</v>
      </c>
      <c r="E76">
        <v>70</v>
      </c>
      <c r="F76" s="18">
        <f t="shared" si="2"/>
        <v>2165.1142857142859</v>
      </c>
      <c r="G76">
        <v>74</v>
      </c>
      <c r="H76">
        <v>55</v>
      </c>
      <c r="I76" s="18">
        <v>153659.99462237195</v>
      </c>
      <c r="J76">
        <v>1996</v>
      </c>
      <c r="K76">
        <f t="shared" si="3"/>
        <v>16</v>
      </c>
    </row>
    <row r="77" spans="2:11">
      <c r="B77" t="s">
        <v>3</v>
      </c>
      <c r="C77">
        <v>2012</v>
      </c>
      <c r="D77">
        <v>175918</v>
      </c>
      <c r="E77">
        <v>70</v>
      </c>
      <c r="F77" s="18">
        <f t="shared" si="2"/>
        <v>2513.1142857142859</v>
      </c>
      <c r="G77">
        <v>73</v>
      </c>
      <c r="H77">
        <v>74</v>
      </c>
      <c r="I77" s="18">
        <v>205169.08254295893</v>
      </c>
      <c r="J77">
        <v>1955</v>
      </c>
      <c r="K77">
        <f t="shared" si="3"/>
        <v>57</v>
      </c>
    </row>
    <row r="78" spans="2:11">
      <c r="B78" t="s">
        <v>8</v>
      </c>
      <c r="C78">
        <v>2012</v>
      </c>
      <c r="D78">
        <v>160715</v>
      </c>
      <c r="E78">
        <v>70</v>
      </c>
      <c r="F78" s="18">
        <f t="shared" si="2"/>
        <v>2295.9285714285716</v>
      </c>
      <c r="G78">
        <v>68</v>
      </c>
      <c r="H78">
        <v>80</v>
      </c>
      <c r="I78" s="18">
        <v>171184.12271974812</v>
      </c>
      <c r="J78">
        <v>1992</v>
      </c>
      <c r="K78">
        <f t="shared" si="3"/>
        <v>20</v>
      </c>
    </row>
    <row r="79" spans="2:11">
      <c r="B79" t="s">
        <v>5</v>
      </c>
      <c r="C79">
        <v>2012</v>
      </c>
      <c r="D79">
        <v>210895</v>
      </c>
      <c r="E79">
        <v>70</v>
      </c>
      <c r="F79" s="18">
        <f t="shared" si="2"/>
        <v>3012.7857142857142</v>
      </c>
      <c r="G79">
        <v>75</v>
      </c>
      <c r="H79">
        <v>90</v>
      </c>
      <c r="I79" s="18">
        <v>977441.62890309608</v>
      </c>
      <c r="J79">
        <v>1942</v>
      </c>
      <c r="K79">
        <f t="shared" si="3"/>
        <v>70</v>
      </c>
    </row>
    <row r="80" spans="2:11">
      <c r="B80" t="s">
        <v>4</v>
      </c>
      <c r="C80">
        <v>2012</v>
      </c>
      <c r="D80">
        <v>198602</v>
      </c>
      <c r="E80">
        <v>70</v>
      </c>
      <c r="F80" s="18">
        <f t="shared" si="2"/>
        <v>2837.1714285714284</v>
      </c>
      <c r="G80">
        <v>56</v>
      </c>
      <c r="H80">
        <v>90</v>
      </c>
      <c r="I80" s="18">
        <v>295702.1419269027</v>
      </c>
      <c r="J80">
        <v>2005</v>
      </c>
      <c r="K80">
        <f t="shared" si="3"/>
        <v>7</v>
      </c>
    </row>
    <row r="81" spans="2:11">
      <c r="B81" t="s">
        <v>9</v>
      </c>
      <c r="C81">
        <v>2012</v>
      </c>
      <c r="D81">
        <v>118625</v>
      </c>
      <c r="E81">
        <v>70</v>
      </c>
      <c r="F81" s="18">
        <f t="shared" si="2"/>
        <v>1694.6428571428571</v>
      </c>
      <c r="G81">
        <v>64</v>
      </c>
      <c r="H81">
        <v>63</v>
      </c>
      <c r="I81" s="18">
        <v>123301.22897617999</v>
      </c>
      <c r="J81">
        <v>1946</v>
      </c>
      <c r="K81">
        <f t="shared" si="3"/>
        <v>66</v>
      </c>
    </row>
    <row r="82" spans="2:11">
      <c r="B82" t="s">
        <v>11</v>
      </c>
      <c r="C82">
        <v>2013</v>
      </c>
      <c r="D82">
        <v>56345</v>
      </c>
      <c r="E82">
        <v>70</v>
      </c>
      <c r="F82" s="18">
        <f t="shared" si="2"/>
        <v>804.92857142857144</v>
      </c>
      <c r="G82">
        <v>55</v>
      </c>
      <c r="H82">
        <v>72</v>
      </c>
      <c r="I82" s="18">
        <v>351842.57094546355</v>
      </c>
      <c r="J82">
        <v>1941</v>
      </c>
      <c r="K82">
        <f t="shared" si="3"/>
        <v>72</v>
      </c>
    </row>
    <row r="83" spans="2:11">
      <c r="B83" t="s">
        <v>10</v>
      </c>
      <c r="C83">
        <v>2013</v>
      </c>
      <c r="D83">
        <v>92379</v>
      </c>
      <c r="E83">
        <v>70</v>
      </c>
      <c r="F83" s="18">
        <f t="shared" si="2"/>
        <v>1319.7</v>
      </c>
      <c r="G83">
        <v>64</v>
      </c>
      <c r="H83">
        <v>83</v>
      </c>
      <c r="I83" s="18">
        <v>116234.17068160087</v>
      </c>
      <c r="J83">
        <v>1991</v>
      </c>
      <c r="K83">
        <f t="shared" si="3"/>
        <v>22</v>
      </c>
    </row>
    <row r="84" spans="2:11">
      <c r="B84" t="s">
        <v>6</v>
      </c>
      <c r="C84">
        <v>2013</v>
      </c>
      <c r="D84">
        <v>192549</v>
      </c>
      <c r="E84">
        <v>70</v>
      </c>
      <c r="F84" s="18">
        <f t="shared" ref="F84:F115" si="4">D84/E84</f>
        <v>2750.7</v>
      </c>
      <c r="G84">
        <v>69</v>
      </c>
      <c r="H84">
        <v>66</v>
      </c>
      <c r="I84" s="18">
        <v>210678.73006905644</v>
      </c>
      <c r="J84">
        <v>1996</v>
      </c>
      <c r="K84">
        <f t="shared" si="3"/>
        <v>17</v>
      </c>
    </row>
    <row r="85" spans="2:11">
      <c r="B85" t="s">
        <v>2</v>
      </c>
      <c r="C85">
        <v>2013</v>
      </c>
      <c r="D85">
        <v>217869</v>
      </c>
      <c r="E85">
        <v>70</v>
      </c>
      <c r="F85" s="18">
        <f t="shared" si="4"/>
        <v>3112.4142857142856</v>
      </c>
      <c r="G85">
        <v>61</v>
      </c>
      <c r="H85">
        <v>69</v>
      </c>
      <c r="I85" s="18">
        <v>53065.331290430819</v>
      </c>
      <c r="J85">
        <v>1994</v>
      </c>
      <c r="K85">
        <f t="shared" si="3"/>
        <v>19</v>
      </c>
    </row>
    <row r="86" spans="2:11">
      <c r="B86" t="s">
        <v>7</v>
      </c>
      <c r="C86">
        <v>2013</v>
      </c>
      <c r="D86">
        <v>158266</v>
      </c>
      <c r="E86">
        <v>70</v>
      </c>
      <c r="F86" s="18">
        <f t="shared" si="4"/>
        <v>2260.9428571428571</v>
      </c>
      <c r="G86">
        <v>82</v>
      </c>
      <c r="H86">
        <v>74</v>
      </c>
      <c r="I86" s="18">
        <v>155589.98726031481</v>
      </c>
      <c r="J86">
        <v>1996</v>
      </c>
      <c r="K86">
        <f t="shared" si="3"/>
        <v>17</v>
      </c>
    </row>
    <row r="87" spans="2:11">
      <c r="B87" t="s">
        <v>3</v>
      </c>
      <c r="C87">
        <v>2013</v>
      </c>
      <c r="D87">
        <v>177700</v>
      </c>
      <c r="E87">
        <v>70</v>
      </c>
      <c r="F87" s="18">
        <f t="shared" si="4"/>
        <v>2538.5714285714284</v>
      </c>
      <c r="G87">
        <v>75</v>
      </c>
      <c r="H87">
        <v>73</v>
      </c>
      <c r="I87" s="18">
        <v>205090.35815890352</v>
      </c>
      <c r="J87">
        <v>1955</v>
      </c>
      <c r="K87">
        <f t="shared" si="3"/>
        <v>58</v>
      </c>
    </row>
    <row r="88" spans="2:11">
      <c r="B88" t="s">
        <v>8</v>
      </c>
      <c r="C88">
        <v>2013</v>
      </c>
      <c r="D88">
        <v>172306</v>
      </c>
      <c r="E88">
        <v>70</v>
      </c>
      <c r="F88" s="18">
        <f t="shared" si="4"/>
        <v>2461.5142857142855</v>
      </c>
      <c r="G88">
        <v>65</v>
      </c>
      <c r="H88">
        <v>68</v>
      </c>
      <c r="I88" s="18">
        <v>171251.38871118348</v>
      </c>
      <c r="J88">
        <v>1992</v>
      </c>
      <c r="K88">
        <f t="shared" si="3"/>
        <v>21</v>
      </c>
    </row>
    <row r="89" spans="2:11">
      <c r="B89" t="s">
        <v>5</v>
      </c>
      <c r="C89">
        <v>2013</v>
      </c>
      <c r="D89">
        <v>201011</v>
      </c>
      <c r="E89">
        <v>70</v>
      </c>
      <c r="F89" s="18">
        <f t="shared" si="4"/>
        <v>2871.5857142857144</v>
      </c>
      <c r="G89">
        <v>83</v>
      </c>
      <c r="H89">
        <v>75</v>
      </c>
      <c r="I89" s="18">
        <v>984423.42998348305</v>
      </c>
      <c r="J89">
        <v>1942</v>
      </c>
      <c r="K89">
        <f t="shared" si="3"/>
        <v>71</v>
      </c>
    </row>
    <row r="90" spans="2:11">
      <c r="B90" t="s">
        <v>4</v>
      </c>
      <c r="C90">
        <v>2013</v>
      </c>
      <c r="D90">
        <v>199742</v>
      </c>
      <c r="E90">
        <v>70</v>
      </c>
      <c r="F90" s="18">
        <f t="shared" si="4"/>
        <v>2853.457142857143</v>
      </c>
      <c r="G90">
        <v>69</v>
      </c>
      <c r="H90">
        <v>75</v>
      </c>
      <c r="I90" s="18">
        <v>296505.24481474003</v>
      </c>
      <c r="J90">
        <v>2005</v>
      </c>
      <c r="K90">
        <f t="shared" si="3"/>
        <v>8</v>
      </c>
    </row>
    <row r="91" spans="2:11">
      <c r="B91" t="s">
        <v>9</v>
      </c>
      <c r="C91">
        <v>2013</v>
      </c>
      <c r="D91">
        <v>115321</v>
      </c>
      <c r="E91">
        <v>70</v>
      </c>
      <c r="F91" s="18">
        <f t="shared" si="4"/>
        <v>1647.4428571428571</v>
      </c>
      <c r="G91">
        <v>77</v>
      </c>
      <c r="H91">
        <v>64</v>
      </c>
      <c r="I91" s="18">
        <v>124770.8988821942</v>
      </c>
      <c r="J91">
        <v>1946</v>
      </c>
      <c r="K91">
        <f t="shared" si="3"/>
        <v>67</v>
      </c>
    </row>
    <row r="92" spans="2:11">
      <c r="B92" t="s">
        <v>11</v>
      </c>
      <c r="C92">
        <v>2014</v>
      </c>
      <c r="D92">
        <v>57057</v>
      </c>
      <c r="E92">
        <v>70</v>
      </c>
      <c r="F92" s="18">
        <f t="shared" si="4"/>
        <v>815.1</v>
      </c>
      <c r="G92">
        <v>78</v>
      </c>
      <c r="H92">
        <v>55</v>
      </c>
      <c r="I92" s="18">
        <v>357687.73262847419</v>
      </c>
      <c r="J92">
        <v>1941</v>
      </c>
      <c r="K92">
        <f t="shared" si="3"/>
        <v>73</v>
      </c>
    </row>
    <row r="93" spans="2:11">
      <c r="B93" t="s">
        <v>10</v>
      </c>
      <c r="C93">
        <v>2014</v>
      </c>
      <c r="D93">
        <v>147231</v>
      </c>
      <c r="E93">
        <v>70</v>
      </c>
      <c r="F93" s="18">
        <f t="shared" si="4"/>
        <v>2103.3000000000002</v>
      </c>
      <c r="G93">
        <v>66</v>
      </c>
      <c r="H93">
        <v>64</v>
      </c>
      <c r="I93" s="18">
        <v>118640.18346605485</v>
      </c>
      <c r="J93">
        <v>1991</v>
      </c>
      <c r="K93">
        <f t="shared" si="3"/>
        <v>23</v>
      </c>
    </row>
    <row r="94" spans="2:11">
      <c r="B94" t="s">
        <v>6</v>
      </c>
      <c r="C94">
        <v>2014</v>
      </c>
      <c r="D94">
        <v>195841</v>
      </c>
      <c r="E94">
        <v>70</v>
      </c>
      <c r="F94" s="18">
        <f t="shared" si="4"/>
        <v>2797.7285714285713</v>
      </c>
      <c r="G94">
        <v>62</v>
      </c>
      <c r="H94">
        <v>69</v>
      </c>
      <c r="I94" s="18">
        <v>212187.95923802533</v>
      </c>
      <c r="J94">
        <v>1996</v>
      </c>
      <c r="K94">
        <f t="shared" si="3"/>
        <v>18</v>
      </c>
    </row>
    <row r="95" spans="2:11">
      <c r="B95" t="s">
        <v>2</v>
      </c>
      <c r="C95">
        <v>2014</v>
      </c>
      <c r="D95">
        <v>220069</v>
      </c>
      <c r="E95">
        <v>70</v>
      </c>
      <c r="F95" s="18">
        <f t="shared" si="4"/>
        <v>3143.8428571428572</v>
      </c>
      <c r="G95">
        <v>75</v>
      </c>
      <c r="H95">
        <v>61</v>
      </c>
      <c r="I95" s="18">
        <v>54165.265958779681</v>
      </c>
      <c r="J95">
        <v>1994</v>
      </c>
      <c r="K95">
        <f t="shared" si="3"/>
        <v>20</v>
      </c>
    </row>
    <row r="96" spans="2:11">
      <c r="B96" t="s">
        <v>7</v>
      </c>
      <c r="C96">
        <v>2014</v>
      </c>
      <c r="D96">
        <v>170532</v>
      </c>
      <c r="E96">
        <v>70</v>
      </c>
      <c r="F96" s="18">
        <f t="shared" si="4"/>
        <v>2436.1714285714284</v>
      </c>
      <c r="G96">
        <v>78</v>
      </c>
      <c r="H96">
        <v>82</v>
      </c>
      <c r="I96" s="18">
        <v>157544.22089599862</v>
      </c>
      <c r="J96">
        <v>1996</v>
      </c>
      <c r="K96">
        <f t="shared" si="3"/>
        <v>18</v>
      </c>
    </row>
    <row r="97" spans="2:11">
      <c r="B97" t="s">
        <v>3</v>
      </c>
      <c r="C97">
        <v>2014</v>
      </c>
      <c r="D97">
        <v>172902</v>
      </c>
      <c r="E97">
        <v>70</v>
      </c>
      <c r="F97" s="18">
        <f t="shared" si="4"/>
        <v>2470.0285714285715</v>
      </c>
      <c r="G97">
        <v>43</v>
      </c>
      <c r="H97">
        <v>75</v>
      </c>
      <c r="I97" s="18">
        <v>205011.6639817807</v>
      </c>
      <c r="J97">
        <v>1955</v>
      </c>
      <c r="K97">
        <f t="shared" si="3"/>
        <v>59</v>
      </c>
    </row>
    <row r="98" spans="2:11">
      <c r="B98" t="s">
        <v>8</v>
      </c>
      <c r="C98">
        <v>2014</v>
      </c>
      <c r="D98">
        <v>166993</v>
      </c>
      <c r="E98">
        <v>70</v>
      </c>
      <c r="F98" s="18">
        <f t="shared" si="4"/>
        <v>2385.6142857142859</v>
      </c>
      <c r="G98">
        <v>65</v>
      </c>
      <c r="H98">
        <v>65</v>
      </c>
      <c r="I98" s="18">
        <v>171318.68113447205</v>
      </c>
      <c r="J98">
        <v>1992</v>
      </c>
      <c r="K98">
        <f t="shared" ref="K98:K129" si="5">C98-J98</f>
        <v>22</v>
      </c>
    </row>
    <row r="99" spans="2:11">
      <c r="B99" t="s">
        <v>5</v>
      </c>
      <c r="C99">
        <v>2014</v>
      </c>
      <c r="D99">
        <v>200124</v>
      </c>
      <c r="E99">
        <v>70</v>
      </c>
      <c r="F99" s="18">
        <f t="shared" si="4"/>
        <v>2858.9142857142856</v>
      </c>
      <c r="G99">
        <v>73</v>
      </c>
      <c r="H99">
        <v>83</v>
      </c>
      <c r="I99" s="18">
        <v>991455.1016084475</v>
      </c>
      <c r="J99">
        <v>1942</v>
      </c>
      <c r="K99">
        <f t="shared" si="5"/>
        <v>72</v>
      </c>
    </row>
    <row r="100" spans="2:11">
      <c r="B100" t="s">
        <v>4</v>
      </c>
      <c r="C100">
        <v>2014</v>
      </c>
      <c r="D100">
        <v>195500</v>
      </c>
      <c r="E100">
        <v>70</v>
      </c>
      <c r="F100" s="18">
        <f t="shared" si="4"/>
        <v>2792.8571428571427</v>
      </c>
      <c r="G100">
        <v>85</v>
      </c>
      <c r="H100">
        <v>83</v>
      </c>
      <c r="I100" s="18">
        <v>297310.52886448661</v>
      </c>
      <c r="J100">
        <v>2005</v>
      </c>
      <c r="K100">
        <f t="shared" si="5"/>
        <v>9</v>
      </c>
    </row>
    <row r="101" spans="2:11">
      <c r="B101" t="s">
        <v>9</v>
      </c>
      <c r="C101">
        <v>2014</v>
      </c>
      <c r="D101">
        <v>120003</v>
      </c>
      <c r="E101">
        <v>70</v>
      </c>
      <c r="F101" s="18">
        <f t="shared" si="4"/>
        <v>1714.3285714285714</v>
      </c>
      <c r="G101">
        <v>75</v>
      </c>
      <c r="H101">
        <v>77</v>
      </c>
      <c r="I101" s="18">
        <v>126258.08629107988</v>
      </c>
      <c r="J101">
        <v>1946</v>
      </c>
      <c r="K101">
        <f t="shared" si="5"/>
        <v>68</v>
      </c>
    </row>
    <row r="102" spans="2:11">
      <c r="B102" t="s">
        <v>11</v>
      </c>
      <c r="C102">
        <v>2015</v>
      </c>
      <c r="D102">
        <v>51789</v>
      </c>
      <c r="E102">
        <v>70</v>
      </c>
      <c r="F102" s="18">
        <f t="shared" si="4"/>
        <v>739.84285714285716</v>
      </c>
      <c r="G102">
        <v>61</v>
      </c>
      <c r="H102">
        <v>78</v>
      </c>
      <c r="I102" s="18">
        <v>363629.99999999983</v>
      </c>
      <c r="J102">
        <v>1941</v>
      </c>
      <c r="K102">
        <f t="shared" si="5"/>
        <v>74</v>
      </c>
    </row>
    <row r="103" spans="2:11">
      <c r="B103" t="s">
        <v>10</v>
      </c>
      <c r="C103">
        <v>2015</v>
      </c>
      <c r="D103">
        <v>94065</v>
      </c>
      <c r="E103">
        <v>70</v>
      </c>
      <c r="F103" s="18">
        <f t="shared" si="4"/>
        <v>1343.7857142857142</v>
      </c>
      <c r="G103">
        <v>78</v>
      </c>
      <c r="H103">
        <v>66</v>
      </c>
      <c r="I103" s="18">
        <v>121096.00000000013</v>
      </c>
      <c r="J103">
        <v>1991</v>
      </c>
      <c r="K103">
        <f t="shared" si="5"/>
        <v>24</v>
      </c>
    </row>
    <row r="104" spans="2:11">
      <c r="B104" t="s">
        <v>6</v>
      </c>
      <c r="C104">
        <v>2015</v>
      </c>
      <c r="D104">
        <v>196962</v>
      </c>
      <c r="E104">
        <v>70</v>
      </c>
      <c r="F104" s="18">
        <f t="shared" si="4"/>
        <v>2813.7428571428572</v>
      </c>
      <c r="G104">
        <v>61</v>
      </c>
      <c r="H104">
        <v>62</v>
      </c>
      <c r="I104" s="18">
        <v>213707.99999999994</v>
      </c>
      <c r="J104">
        <v>1996</v>
      </c>
      <c r="K104">
        <f t="shared" si="5"/>
        <v>19</v>
      </c>
    </row>
    <row r="105" spans="2:11">
      <c r="B105" t="s">
        <v>2</v>
      </c>
      <c r="C105">
        <v>2015</v>
      </c>
      <c r="D105">
        <v>213932</v>
      </c>
      <c r="E105">
        <v>70</v>
      </c>
      <c r="F105" s="18">
        <f t="shared" si="4"/>
        <v>3056.1714285714284</v>
      </c>
      <c r="G105">
        <v>50</v>
      </c>
      <c r="H105">
        <v>75</v>
      </c>
      <c r="I105" s="18">
        <v>55287.999999999956</v>
      </c>
      <c r="J105">
        <v>1994</v>
      </c>
      <c r="K105">
        <f t="shared" si="5"/>
        <v>21</v>
      </c>
    </row>
    <row r="106" spans="2:11">
      <c r="B106" t="s">
        <v>7</v>
      </c>
      <c r="C106">
        <v>2015</v>
      </c>
      <c r="D106">
        <v>158435</v>
      </c>
      <c r="E106">
        <v>70</v>
      </c>
      <c r="F106" s="18">
        <f t="shared" si="4"/>
        <v>2263.3571428571427</v>
      </c>
      <c r="G106">
        <v>75</v>
      </c>
      <c r="H106">
        <v>78</v>
      </c>
      <c r="I106" s="18">
        <v>159523.00000000006</v>
      </c>
      <c r="J106">
        <v>1996</v>
      </c>
      <c r="K106">
        <f t="shared" si="5"/>
        <v>19</v>
      </c>
    </row>
    <row r="107" spans="2:11">
      <c r="B107" t="s">
        <v>3</v>
      </c>
      <c r="C107">
        <v>2015</v>
      </c>
      <c r="D107">
        <v>166719</v>
      </c>
      <c r="E107">
        <v>70</v>
      </c>
      <c r="F107" s="18">
        <f t="shared" si="4"/>
        <v>2381.6999999999998</v>
      </c>
      <c r="G107">
        <v>67</v>
      </c>
      <c r="H107">
        <v>43</v>
      </c>
      <c r="I107" s="18">
        <v>204932.99999999991</v>
      </c>
      <c r="J107">
        <v>1955</v>
      </c>
      <c r="K107">
        <f t="shared" si="5"/>
        <v>60</v>
      </c>
    </row>
    <row r="108" spans="2:11">
      <c r="B108" t="s">
        <v>8</v>
      </c>
      <c r="C108">
        <v>2015</v>
      </c>
      <c r="D108">
        <v>167318</v>
      </c>
      <c r="E108">
        <v>70</v>
      </c>
      <c r="F108" s="18">
        <f t="shared" si="4"/>
        <v>2390.2571428571428</v>
      </c>
      <c r="G108">
        <v>78</v>
      </c>
      <c r="H108">
        <v>65</v>
      </c>
      <c r="I108" s="18">
        <v>171386.00000000012</v>
      </c>
      <c r="J108">
        <v>1992</v>
      </c>
      <c r="K108">
        <f t="shared" si="5"/>
        <v>23</v>
      </c>
    </row>
    <row r="109" spans="2:11">
      <c r="B109" t="s">
        <v>5</v>
      </c>
      <c r="C109">
        <v>2015</v>
      </c>
      <c r="D109">
        <v>189205</v>
      </c>
      <c r="E109">
        <v>70</v>
      </c>
      <c r="F109" s="18">
        <f t="shared" si="4"/>
        <v>2702.9285714285716</v>
      </c>
      <c r="G109">
        <v>72</v>
      </c>
      <c r="H109">
        <v>73</v>
      </c>
      <c r="I109" s="18">
        <v>998536.99999999977</v>
      </c>
      <c r="J109">
        <v>1942</v>
      </c>
      <c r="K109">
        <f t="shared" si="5"/>
        <v>73</v>
      </c>
    </row>
    <row r="110" spans="2:11">
      <c r="B110" t="s">
        <v>4</v>
      </c>
      <c r="C110">
        <v>2015</v>
      </c>
      <c r="D110">
        <v>191611</v>
      </c>
      <c r="E110">
        <v>70</v>
      </c>
      <c r="F110" s="18">
        <f t="shared" si="4"/>
        <v>2737.3</v>
      </c>
      <c r="G110">
        <v>74</v>
      </c>
      <c r="H110">
        <v>73</v>
      </c>
      <c r="I110" s="18">
        <v>298118.00000000017</v>
      </c>
      <c r="J110">
        <v>2005</v>
      </c>
      <c r="K110">
        <f t="shared" si="5"/>
        <v>10</v>
      </c>
    </row>
    <row r="111" spans="2:11">
      <c r="B111" t="s">
        <v>9</v>
      </c>
      <c r="C111">
        <v>2015</v>
      </c>
      <c r="D111">
        <v>121004</v>
      </c>
      <c r="E111">
        <v>70</v>
      </c>
      <c r="F111" s="18">
        <f t="shared" si="4"/>
        <v>1728.6285714285714</v>
      </c>
      <c r="G111">
        <v>84</v>
      </c>
      <c r="H111">
        <v>75</v>
      </c>
      <c r="I111" s="18">
        <v>127762.99999999994</v>
      </c>
      <c r="J111">
        <v>1946</v>
      </c>
      <c r="K111">
        <f t="shared" si="5"/>
        <v>69</v>
      </c>
    </row>
  </sheetData>
  <phoneticPr fontId="2" type="noConversion"/>
  <pageMargins left="0.75" right="0.75" top="1" bottom="1" header="0.5" footer="0.5"/>
  <headerFooter alignWithMargins="0"/>
  <legacyDrawing r:id="rId1"/>
</worksheet>
</file>

<file path=xl/worksheets/sheet2.xml><?xml version="1.0" encoding="utf-8"?>
<worksheet xmlns="http://schemas.openxmlformats.org/spreadsheetml/2006/main" xmlns:r="http://schemas.openxmlformats.org/officeDocument/2006/relationships">
  <dimension ref="D3:S42"/>
  <sheetViews>
    <sheetView workbookViewId="0">
      <selection activeCell="O25" sqref="O25"/>
    </sheetView>
  </sheetViews>
  <sheetFormatPr defaultRowHeight="12.5"/>
  <sheetData>
    <row r="3" spans="4:19">
      <c r="D3" s="17" t="s">
        <v>334</v>
      </c>
      <c r="E3" s="17"/>
      <c r="F3" s="17"/>
      <c r="G3" s="17"/>
      <c r="H3" s="17"/>
      <c r="I3" s="17"/>
    </row>
    <row r="4" spans="4:19">
      <c r="D4" t="s">
        <v>313</v>
      </c>
      <c r="N4" t="s">
        <v>309</v>
      </c>
    </row>
    <row r="6" spans="4:19">
      <c r="D6" t="s">
        <v>314</v>
      </c>
      <c r="N6" s="3"/>
      <c r="O6" s="4" t="s">
        <v>21</v>
      </c>
      <c r="P6" s="4" t="s">
        <v>25</v>
      </c>
      <c r="Q6" s="4" t="s">
        <v>22</v>
      </c>
      <c r="R6" s="5" t="s">
        <v>23</v>
      </c>
    </row>
    <row r="7" spans="4:19">
      <c r="D7" t="e">
        <f ca="1">-------------+------------------------------           F(  2,   107) =   36.12</f>
        <v>#NAME?</v>
      </c>
      <c r="N7" s="1"/>
      <c r="O7" s="2"/>
      <c r="P7" s="2">
        <v>2726.665</v>
      </c>
      <c r="Q7" s="2">
        <v>1.4848999999999999E-3</v>
      </c>
      <c r="R7" s="6">
        <v>-23.484819999999999</v>
      </c>
    </row>
    <row r="8" spans="4:19">
      <c r="D8" t="s">
        <v>315</v>
      </c>
      <c r="N8" s="1" t="s">
        <v>24</v>
      </c>
      <c r="O8" s="2">
        <f>P7*P8+Q7*Q8+R7*R8</f>
        <v>2884.7073617000001</v>
      </c>
      <c r="P8" s="2">
        <v>1</v>
      </c>
      <c r="Q8" s="2">
        <v>106433</v>
      </c>
      <c r="R8" s="6">
        <v>0</v>
      </c>
      <c r="S8" t="s">
        <v>310</v>
      </c>
    </row>
    <row r="9" spans="4:19">
      <c r="D9" t="s">
        <v>316</v>
      </c>
      <c r="N9" s="1"/>
      <c r="O9" s="2"/>
      <c r="P9" s="2"/>
      <c r="Q9" s="2"/>
      <c r="R9" s="6"/>
    </row>
    <row r="10" spans="4:19">
      <c r="D10" t="s">
        <v>317</v>
      </c>
      <c r="N10" s="1"/>
      <c r="O10" s="2"/>
      <c r="P10" s="2"/>
      <c r="Q10" s="2"/>
      <c r="R10" s="6"/>
    </row>
    <row r="11" spans="4:19">
      <c r="D11" t="s">
        <v>318</v>
      </c>
      <c r="N11" s="1"/>
      <c r="O11" s="2" t="s">
        <v>21</v>
      </c>
      <c r="P11" s="2" t="s">
        <v>25</v>
      </c>
      <c r="Q11" s="2" t="s">
        <v>22</v>
      </c>
      <c r="R11" s="6" t="s">
        <v>23</v>
      </c>
    </row>
    <row r="12" spans="4:19">
      <c r="N12" s="1"/>
      <c r="O12" s="2"/>
      <c r="P12" s="2">
        <f>P7</f>
        <v>2726.665</v>
      </c>
      <c r="Q12" s="2">
        <f>Q7</f>
        <v>1.4848999999999999E-3</v>
      </c>
      <c r="R12" s="6">
        <f>R7</f>
        <v>-23.484819999999999</v>
      </c>
    </row>
    <row r="13" spans="4:19">
      <c r="D13" t="s">
        <v>19</v>
      </c>
      <c r="N13" s="7" t="s">
        <v>24</v>
      </c>
      <c r="O13" s="8">
        <f>P12*P13+Q12*Q13+R12*R13</f>
        <v>2649.8591617000002</v>
      </c>
      <c r="P13" s="8">
        <v>1</v>
      </c>
      <c r="Q13" s="8">
        <f>Q8</f>
        <v>106433</v>
      </c>
      <c r="R13" s="9">
        <v>10</v>
      </c>
      <c r="S13" t="s">
        <v>311</v>
      </c>
    </row>
    <row r="14" spans="4:19">
      <c r="D14" t="s">
        <v>319</v>
      </c>
    </row>
    <row r="15" spans="4:19">
      <c r="D15" t="s">
        <v>20</v>
      </c>
    </row>
    <row r="16" spans="4:19">
      <c r="D16" t="s">
        <v>320</v>
      </c>
      <c r="N16" t="s">
        <v>335</v>
      </c>
      <c r="O16">
        <f>O8-O13</f>
        <v>234.84819999999991</v>
      </c>
    </row>
    <row r="17" spans="4:4">
      <c r="D17" t="s">
        <v>321</v>
      </c>
    </row>
    <row r="18" spans="4:4">
      <c r="D18" t="s">
        <v>322</v>
      </c>
    </row>
    <row r="19" spans="4:4">
      <c r="D19" t="s">
        <v>19</v>
      </c>
    </row>
    <row r="24" spans="4:4">
      <c r="D24" t="s">
        <v>323</v>
      </c>
    </row>
    <row r="26" spans="4:4">
      <c r="D26" t="s">
        <v>314</v>
      </c>
    </row>
    <row r="27" spans="4:4">
      <c r="D27" t="e">
        <f ca="1">-------------+------------------------------           F(  5,   104) =   14.4</f>
        <v>#NAME?</v>
      </c>
    </row>
    <row r="28" spans="4:4">
      <c r="D28" t="s">
        <v>324</v>
      </c>
    </row>
    <row r="29" spans="4:4">
      <c r="D29" t="s">
        <v>325</v>
      </c>
    </row>
    <row r="30" spans="4:4">
      <c r="D30" t="s">
        <v>326</v>
      </c>
    </row>
    <row r="31" spans="4:4">
      <c r="D31" t="s">
        <v>327</v>
      </c>
    </row>
    <row r="33" spans="4:4">
      <c r="D33" t="s">
        <v>19</v>
      </c>
    </row>
    <row r="34" spans="4:4">
      <c r="D34" t="s">
        <v>319</v>
      </c>
    </row>
    <row r="35" spans="4:4">
      <c r="D35" t="s">
        <v>20</v>
      </c>
    </row>
    <row r="36" spans="4:4">
      <c r="D36" t="s">
        <v>328</v>
      </c>
    </row>
    <row r="37" spans="4:4">
      <c r="D37" t="s">
        <v>329</v>
      </c>
    </row>
    <row r="38" spans="4:4">
      <c r="D38" t="s">
        <v>330</v>
      </c>
    </row>
    <row r="39" spans="4:4">
      <c r="D39" t="s">
        <v>331</v>
      </c>
    </row>
    <row r="40" spans="4:4">
      <c r="D40" t="s">
        <v>332</v>
      </c>
    </row>
    <row r="41" spans="4:4">
      <c r="D41" t="s">
        <v>333</v>
      </c>
    </row>
    <row r="42" spans="4:4">
      <c r="D42" t="s">
        <v>19</v>
      </c>
    </row>
  </sheetData>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B3:J91"/>
  <sheetViews>
    <sheetView topLeftCell="A70" workbookViewId="0">
      <selection activeCell="R12" sqref="R12"/>
    </sheetView>
  </sheetViews>
  <sheetFormatPr defaultRowHeight="12.5"/>
  <cols>
    <col min="10" max="10" width="18.375" customWidth="1"/>
  </cols>
  <sheetData>
    <row r="3" spans="2:10" ht="13" customHeight="1">
      <c r="B3" s="20" t="s">
        <v>312</v>
      </c>
      <c r="C3" s="21"/>
      <c r="D3" s="21"/>
      <c r="E3" s="21"/>
      <c r="F3" s="21"/>
      <c r="G3" s="21"/>
      <c r="H3" s="21"/>
      <c r="I3" s="21"/>
      <c r="J3" s="21"/>
    </row>
    <row r="4" spans="2:10" ht="15.75" customHeight="1">
      <c r="B4" s="22" t="s">
        <v>27</v>
      </c>
      <c r="C4" s="22"/>
      <c r="D4" s="22"/>
      <c r="E4" s="22"/>
      <c r="F4" s="22"/>
      <c r="G4" s="22"/>
      <c r="H4" s="22"/>
      <c r="I4" s="22"/>
      <c r="J4" s="22"/>
    </row>
    <row r="5" spans="2:10" ht="37.4">
      <c r="B5" s="10" t="s">
        <v>28</v>
      </c>
      <c r="C5" s="10" t="s">
        <v>29</v>
      </c>
      <c r="D5" s="10" t="s">
        <v>30</v>
      </c>
      <c r="E5" s="10" t="s">
        <v>31</v>
      </c>
      <c r="F5" s="10" t="s">
        <v>32</v>
      </c>
      <c r="G5" s="10" t="s">
        <v>33</v>
      </c>
      <c r="H5" s="10" t="s">
        <v>34</v>
      </c>
      <c r="I5" s="10" t="s">
        <v>35</v>
      </c>
      <c r="J5" s="10" t="s">
        <v>36</v>
      </c>
    </row>
    <row r="6" spans="2:10" ht="24.95">
      <c r="B6" s="11">
        <v>1</v>
      </c>
      <c r="C6" s="11" t="s">
        <v>37</v>
      </c>
      <c r="D6" s="11" t="s">
        <v>38</v>
      </c>
      <c r="E6" s="11" t="s">
        <v>39</v>
      </c>
      <c r="F6" s="11" t="s">
        <v>40</v>
      </c>
      <c r="G6" s="11">
        <v>20</v>
      </c>
      <c r="H6" s="12">
        <v>750000</v>
      </c>
      <c r="I6" s="11">
        <v>2019</v>
      </c>
      <c r="J6" s="11" t="s">
        <v>41</v>
      </c>
    </row>
    <row r="7" spans="2:10" ht="24.95">
      <c r="B7" s="13">
        <v>2</v>
      </c>
      <c r="C7" s="13" t="s">
        <v>42</v>
      </c>
      <c r="D7" s="13" t="s">
        <v>43</v>
      </c>
      <c r="E7" s="13" t="s">
        <v>44</v>
      </c>
      <c r="F7" s="13" t="s">
        <v>45</v>
      </c>
      <c r="G7" s="13">
        <v>20</v>
      </c>
      <c r="H7" s="14">
        <v>500000</v>
      </c>
      <c r="I7" s="13">
        <v>2020</v>
      </c>
      <c r="J7" s="13" t="s">
        <v>46</v>
      </c>
    </row>
    <row r="8" spans="2:10" ht="74.8">
      <c r="B8" s="11">
        <v>3</v>
      </c>
      <c r="C8" s="11" t="s">
        <v>47</v>
      </c>
      <c r="D8" s="11" t="s">
        <v>48</v>
      </c>
      <c r="E8" s="11" t="s">
        <v>49</v>
      </c>
      <c r="F8" s="11" t="s">
        <v>50</v>
      </c>
      <c r="G8" s="11">
        <v>10</v>
      </c>
      <c r="H8" s="12">
        <v>852433</v>
      </c>
      <c r="I8" s="11">
        <v>2010</v>
      </c>
      <c r="J8" s="11" t="s">
        <v>51</v>
      </c>
    </row>
    <row r="9" spans="2:10" ht="24.95">
      <c r="B9" s="13">
        <v>4</v>
      </c>
      <c r="C9" s="13" t="s">
        <v>52</v>
      </c>
      <c r="D9" s="13" t="s">
        <v>53</v>
      </c>
      <c r="E9" s="13" t="s">
        <v>54</v>
      </c>
      <c r="F9" s="13" t="s">
        <v>55</v>
      </c>
      <c r="G9" s="13">
        <v>20</v>
      </c>
      <c r="H9" s="14">
        <v>325000</v>
      </c>
      <c r="I9" s="13">
        <v>2019</v>
      </c>
      <c r="J9" s="13" t="s">
        <v>56</v>
      </c>
    </row>
    <row r="10" spans="2:10" ht="24.95">
      <c r="B10" s="11">
        <v>5</v>
      </c>
      <c r="C10" s="11" t="s">
        <v>52</v>
      </c>
      <c r="D10" s="11" t="s">
        <v>57</v>
      </c>
      <c r="E10" s="11" t="s">
        <v>54</v>
      </c>
      <c r="F10" s="11" t="s">
        <v>58</v>
      </c>
      <c r="G10" s="11">
        <v>15</v>
      </c>
      <c r="H10" s="12">
        <v>333333</v>
      </c>
      <c r="I10" s="11">
        <v>2016</v>
      </c>
      <c r="J10" s="11" t="s">
        <v>59</v>
      </c>
    </row>
    <row r="11" spans="2:10" ht="24.95">
      <c r="B11" s="13">
        <v>6</v>
      </c>
      <c r="C11" s="13" t="s">
        <v>60</v>
      </c>
      <c r="D11" s="13" t="s">
        <v>61</v>
      </c>
      <c r="E11" s="13" t="s">
        <v>62</v>
      </c>
      <c r="F11" s="13" t="s">
        <v>63</v>
      </c>
      <c r="G11" s="13">
        <v>20</v>
      </c>
      <c r="H11" s="14">
        <v>240000</v>
      </c>
      <c r="I11" s="13">
        <v>2020</v>
      </c>
      <c r="J11" s="13" t="s">
        <v>64</v>
      </c>
    </row>
    <row r="12" spans="2:10" ht="24.95">
      <c r="B12" s="11">
        <v>7</v>
      </c>
      <c r="C12" s="11" t="s">
        <v>65</v>
      </c>
      <c r="D12" s="11" t="s">
        <v>66</v>
      </c>
      <c r="E12" s="11" t="s">
        <v>67</v>
      </c>
      <c r="F12" s="11" t="s">
        <v>68</v>
      </c>
      <c r="G12" s="11">
        <v>25</v>
      </c>
      <c r="H12" s="12">
        <v>172000</v>
      </c>
      <c r="I12" s="11">
        <v>2024</v>
      </c>
      <c r="J12" s="11" t="s">
        <v>69</v>
      </c>
    </row>
    <row r="13" spans="2:10" ht="62.35">
      <c r="B13" s="13">
        <v>8</v>
      </c>
      <c r="C13" s="13" t="s">
        <v>70</v>
      </c>
      <c r="D13" s="13" t="s">
        <v>71</v>
      </c>
      <c r="E13" s="13" t="s">
        <v>72</v>
      </c>
      <c r="F13" s="13" t="s">
        <v>73</v>
      </c>
      <c r="G13" s="13">
        <v>15</v>
      </c>
      <c r="H13" s="14">
        <v>266667</v>
      </c>
      <c r="I13" s="13">
        <v>2012</v>
      </c>
      <c r="J13" s="13" t="s">
        <v>74</v>
      </c>
    </row>
    <row r="14" spans="2:10" ht="49.85">
      <c r="B14" s="11">
        <v>9</v>
      </c>
      <c r="C14" s="11" t="s">
        <v>75</v>
      </c>
      <c r="D14" s="11" t="s">
        <v>76</v>
      </c>
      <c r="E14" s="11" t="s">
        <v>77</v>
      </c>
      <c r="F14" s="11" t="s">
        <v>78</v>
      </c>
      <c r="G14" s="11">
        <v>10</v>
      </c>
      <c r="H14" s="11" t="s">
        <v>79</v>
      </c>
      <c r="I14" s="11">
        <v>2010</v>
      </c>
      <c r="J14" s="11" t="s">
        <v>80</v>
      </c>
    </row>
    <row r="15" spans="2:10" ht="37.4">
      <c r="B15" s="13" t="s">
        <v>81</v>
      </c>
      <c r="C15" s="13" t="s">
        <v>82</v>
      </c>
      <c r="D15" s="13" t="s">
        <v>83</v>
      </c>
      <c r="E15" s="13" t="s">
        <v>84</v>
      </c>
      <c r="F15" s="13" t="s">
        <v>85</v>
      </c>
      <c r="G15" s="13">
        <v>25</v>
      </c>
      <c r="H15" s="14">
        <v>144000</v>
      </c>
      <c r="I15" s="13">
        <v>2031</v>
      </c>
      <c r="J15" s="13" t="s">
        <v>86</v>
      </c>
    </row>
    <row r="16" spans="2:10" ht="49.85">
      <c r="B16" s="11" t="s">
        <v>81</v>
      </c>
      <c r="C16" s="11" t="s">
        <v>87</v>
      </c>
      <c r="D16" s="11" t="s">
        <v>88</v>
      </c>
      <c r="E16" s="11" t="s">
        <v>89</v>
      </c>
      <c r="F16" s="11" t="s">
        <v>85</v>
      </c>
      <c r="G16" s="11">
        <v>9</v>
      </c>
      <c r="H16" s="12">
        <v>400000</v>
      </c>
      <c r="I16" s="11">
        <v>2009</v>
      </c>
      <c r="J16" s="11" t="s">
        <v>90</v>
      </c>
    </row>
    <row r="17" spans="2:10" ht="37.4">
      <c r="B17" s="13" t="s">
        <v>91</v>
      </c>
      <c r="C17" s="13" t="s">
        <v>92</v>
      </c>
      <c r="D17" s="13" t="s">
        <v>93</v>
      </c>
      <c r="E17" s="13" t="s">
        <v>94</v>
      </c>
      <c r="F17" s="13" t="s">
        <v>95</v>
      </c>
      <c r="G17" s="13">
        <v>15</v>
      </c>
      <c r="H17" s="14">
        <v>233333</v>
      </c>
      <c r="I17" s="13">
        <v>2013</v>
      </c>
      <c r="J17" s="13" t="s">
        <v>96</v>
      </c>
    </row>
    <row r="18" spans="2:10" ht="37.4">
      <c r="B18" s="11" t="s">
        <v>91</v>
      </c>
      <c r="C18" s="11" t="s">
        <v>97</v>
      </c>
      <c r="D18" s="11" t="s">
        <v>98</v>
      </c>
      <c r="E18" s="11" t="s">
        <v>99</v>
      </c>
      <c r="F18" s="11" t="s">
        <v>95</v>
      </c>
      <c r="G18" s="11">
        <v>20</v>
      </c>
      <c r="H18" s="12">
        <v>175000</v>
      </c>
      <c r="I18" s="11">
        <v>2016</v>
      </c>
      <c r="J18" s="11" t="s">
        <v>100</v>
      </c>
    </row>
    <row r="19" spans="2:10" ht="37.4">
      <c r="B19" s="13" t="s">
        <v>91</v>
      </c>
      <c r="C19" s="13" t="s">
        <v>101</v>
      </c>
      <c r="D19" s="13" t="s">
        <v>102</v>
      </c>
      <c r="E19" s="13" t="s">
        <v>103</v>
      </c>
      <c r="F19" s="13" t="s">
        <v>95</v>
      </c>
      <c r="G19" s="13">
        <v>10</v>
      </c>
      <c r="H19" s="14">
        <v>350000</v>
      </c>
      <c r="I19" s="13">
        <v>2008</v>
      </c>
      <c r="J19" s="13" t="s">
        <v>104</v>
      </c>
    </row>
    <row r="20" spans="2:10" ht="24.95">
      <c r="B20" s="11" t="s">
        <v>105</v>
      </c>
      <c r="C20" s="11" t="s">
        <v>106</v>
      </c>
      <c r="D20" s="11" t="s">
        <v>107</v>
      </c>
      <c r="E20" s="11" t="s">
        <v>108</v>
      </c>
      <c r="F20" s="11" t="s">
        <v>109</v>
      </c>
      <c r="G20" s="11">
        <v>10</v>
      </c>
      <c r="H20" s="12">
        <v>300000</v>
      </c>
      <c r="I20" s="11">
        <v>2010</v>
      </c>
      <c r="J20" s="11" t="s">
        <v>110</v>
      </c>
    </row>
    <row r="21" spans="2:10" ht="37.4">
      <c r="B21" s="13" t="s">
        <v>105</v>
      </c>
      <c r="C21" s="13" t="s">
        <v>111</v>
      </c>
      <c r="D21" s="13" t="s">
        <v>112</v>
      </c>
      <c r="E21" s="13" t="s">
        <v>62</v>
      </c>
      <c r="F21" s="13" t="s">
        <v>109</v>
      </c>
      <c r="G21" s="13">
        <v>15</v>
      </c>
      <c r="H21" s="14">
        <v>200000</v>
      </c>
      <c r="I21" s="13">
        <v>2015</v>
      </c>
      <c r="J21" s="13" t="s">
        <v>113</v>
      </c>
    </row>
    <row r="22" spans="2:10" ht="37.4">
      <c r="B22" s="11" t="s">
        <v>105</v>
      </c>
      <c r="C22" s="11" t="s">
        <v>114</v>
      </c>
      <c r="D22" s="11" t="s">
        <v>115</v>
      </c>
      <c r="E22" s="11" t="s">
        <v>116</v>
      </c>
      <c r="F22" s="11" t="s">
        <v>109</v>
      </c>
      <c r="G22" s="11">
        <v>10</v>
      </c>
      <c r="H22" s="12">
        <v>300000</v>
      </c>
      <c r="I22" s="11">
        <v>2007</v>
      </c>
      <c r="J22" s="11" t="s">
        <v>117</v>
      </c>
    </row>
    <row r="23" spans="2:10" ht="37.4">
      <c r="B23" s="13" t="s">
        <v>118</v>
      </c>
      <c r="C23" s="13" t="s">
        <v>119</v>
      </c>
      <c r="D23" s="13" t="s">
        <v>120</v>
      </c>
      <c r="E23" s="13" t="s">
        <v>121</v>
      </c>
      <c r="F23" s="13" t="s">
        <v>122</v>
      </c>
      <c r="G23" s="13">
        <v>15</v>
      </c>
      <c r="H23" s="14">
        <v>166667</v>
      </c>
      <c r="I23" s="13">
        <v>2014</v>
      </c>
      <c r="J23" s="13" t="s">
        <v>123</v>
      </c>
    </row>
    <row r="24" spans="2:10" ht="24.95">
      <c r="B24" s="11" t="s">
        <v>118</v>
      </c>
      <c r="C24" s="11" t="s">
        <v>124</v>
      </c>
      <c r="D24" s="11" t="s">
        <v>125</v>
      </c>
      <c r="E24" s="11" t="s">
        <v>126</v>
      </c>
      <c r="F24" s="11" t="s">
        <v>122</v>
      </c>
      <c r="G24" s="11">
        <v>9</v>
      </c>
      <c r="H24" s="12">
        <v>277778</v>
      </c>
      <c r="I24" s="11">
        <v>2007</v>
      </c>
      <c r="J24" s="11" t="s">
        <v>127</v>
      </c>
    </row>
    <row r="25" spans="2:10" ht="37.4">
      <c r="B25" s="13" t="s">
        <v>128</v>
      </c>
      <c r="C25" s="13" t="s">
        <v>129</v>
      </c>
      <c r="D25" s="13" t="s">
        <v>130</v>
      </c>
      <c r="E25" s="13" t="s">
        <v>131</v>
      </c>
      <c r="F25" s="13" t="s">
        <v>132</v>
      </c>
      <c r="G25" s="13">
        <v>10</v>
      </c>
      <c r="H25" s="14">
        <v>230000</v>
      </c>
      <c r="I25" s="13">
        <v>2009</v>
      </c>
      <c r="J25" s="13" t="s">
        <v>133</v>
      </c>
    </row>
    <row r="26" spans="2:10" ht="37.4">
      <c r="B26" s="15" t="s">
        <v>128</v>
      </c>
      <c r="C26" s="15" t="s">
        <v>134</v>
      </c>
      <c r="D26" s="15" t="s">
        <v>135</v>
      </c>
      <c r="E26" s="15" t="s">
        <v>136</v>
      </c>
      <c r="F26" s="15" t="s">
        <v>132</v>
      </c>
      <c r="G26" s="15">
        <v>10</v>
      </c>
      <c r="H26" s="16">
        <v>230000</v>
      </c>
      <c r="I26" s="15">
        <v>2012</v>
      </c>
      <c r="J26" s="15" t="s">
        <v>137</v>
      </c>
    </row>
    <row r="27" spans="2:10" ht="49.85">
      <c r="B27" s="13">
        <v>22</v>
      </c>
      <c r="C27" s="13" t="s">
        <v>138</v>
      </c>
      <c r="D27" s="13" t="s">
        <v>139</v>
      </c>
      <c r="E27" s="13" t="s">
        <v>140</v>
      </c>
      <c r="F27" s="13" t="s">
        <v>141</v>
      </c>
      <c r="G27" s="13">
        <v>20</v>
      </c>
      <c r="H27" s="14">
        <v>105000</v>
      </c>
      <c r="I27" s="13">
        <v>2021</v>
      </c>
      <c r="J27" s="13" t="s">
        <v>142</v>
      </c>
    </row>
    <row r="28" spans="2:10" ht="49.85">
      <c r="B28" s="11" t="s">
        <v>143</v>
      </c>
      <c r="C28" s="11" t="s">
        <v>144</v>
      </c>
      <c r="D28" s="11" t="s">
        <v>145</v>
      </c>
      <c r="E28" s="11" t="s">
        <v>146</v>
      </c>
      <c r="F28" s="11" t="s">
        <v>147</v>
      </c>
      <c r="G28" s="11">
        <v>10</v>
      </c>
      <c r="H28" s="12">
        <v>200000</v>
      </c>
      <c r="I28" s="11">
        <v>2008</v>
      </c>
      <c r="J28" s="11" t="s">
        <v>148</v>
      </c>
    </row>
    <row r="29" spans="2:10" ht="37.4">
      <c r="B29" s="13" t="s">
        <v>143</v>
      </c>
      <c r="C29" s="13" t="s">
        <v>149</v>
      </c>
      <c r="D29" s="13" t="s">
        <v>150</v>
      </c>
      <c r="E29" s="13" t="s">
        <v>151</v>
      </c>
      <c r="F29" s="13" t="s">
        <v>147</v>
      </c>
      <c r="G29" s="13" t="s">
        <v>152</v>
      </c>
      <c r="H29" s="13" t="s">
        <v>153</v>
      </c>
      <c r="I29" s="13" t="s">
        <v>153</v>
      </c>
      <c r="J29" s="13" t="s">
        <v>154</v>
      </c>
    </row>
    <row r="30" spans="2:10" ht="37.4">
      <c r="B30" s="11">
        <v>25</v>
      </c>
      <c r="C30" s="11" t="s">
        <v>155</v>
      </c>
      <c r="D30" s="11" t="s">
        <v>156</v>
      </c>
      <c r="E30" s="11" t="s">
        <v>157</v>
      </c>
      <c r="F30" s="11" t="s">
        <v>158</v>
      </c>
      <c r="G30" s="11">
        <v>15</v>
      </c>
      <c r="H30" s="12">
        <v>106667</v>
      </c>
      <c r="I30" s="11">
        <v>2012</v>
      </c>
      <c r="J30" s="11" t="s">
        <v>159</v>
      </c>
    </row>
    <row r="31" spans="2:10" ht="49.85">
      <c r="B31" s="13" t="s">
        <v>160</v>
      </c>
      <c r="C31" s="13" t="s">
        <v>161</v>
      </c>
      <c r="D31" s="13" t="s">
        <v>162</v>
      </c>
      <c r="E31" s="13" t="s">
        <v>163</v>
      </c>
      <c r="F31" s="13" t="s">
        <v>164</v>
      </c>
      <c r="G31" s="13" t="s">
        <v>165</v>
      </c>
      <c r="H31" s="13" t="s">
        <v>153</v>
      </c>
      <c r="I31" s="13" t="s">
        <v>153</v>
      </c>
      <c r="J31" s="13" t="s">
        <v>166</v>
      </c>
    </row>
    <row r="32" spans="2:10" ht="37.4">
      <c r="B32" s="11" t="s">
        <v>160</v>
      </c>
      <c r="C32" s="11" t="s">
        <v>167</v>
      </c>
      <c r="D32" s="11" t="s">
        <v>168</v>
      </c>
      <c r="E32" s="11" t="s">
        <v>169</v>
      </c>
      <c r="F32" s="11" t="s">
        <v>164</v>
      </c>
      <c r="G32" s="11">
        <v>15</v>
      </c>
      <c r="H32" s="12">
        <v>100000</v>
      </c>
      <c r="I32" s="11">
        <v>2010</v>
      </c>
      <c r="J32" s="11" t="s">
        <v>170</v>
      </c>
    </row>
    <row r="33" spans="2:10" ht="37.4">
      <c r="B33" s="13" t="s">
        <v>160</v>
      </c>
      <c r="C33" s="13" t="s">
        <v>171</v>
      </c>
      <c r="D33" s="13" t="s">
        <v>172</v>
      </c>
      <c r="E33" s="13" t="s">
        <v>173</v>
      </c>
      <c r="F33" s="13" t="s">
        <v>164</v>
      </c>
      <c r="G33" s="13">
        <v>10</v>
      </c>
      <c r="H33" s="14">
        <v>150000</v>
      </c>
      <c r="I33" s="13">
        <v>2011</v>
      </c>
      <c r="J33" s="13" t="s">
        <v>174</v>
      </c>
    </row>
    <row r="34" spans="2:10" ht="49.85">
      <c r="B34" s="11">
        <v>29</v>
      </c>
      <c r="C34" s="11" t="s">
        <v>175</v>
      </c>
      <c r="D34" s="11" t="s">
        <v>176</v>
      </c>
      <c r="E34" s="11" t="s">
        <v>177</v>
      </c>
      <c r="F34" s="11" t="s">
        <v>178</v>
      </c>
      <c r="G34" s="11">
        <v>15</v>
      </c>
      <c r="H34" s="12">
        <v>93333</v>
      </c>
      <c r="I34" s="11">
        <v>2008</v>
      </c>
      <c r="J34" s="11" t="s">
        <v>179</v>
      </c>
    </row>
    <row r="35" spans="2:10" ht="24.95">
      <c r="B35" s="13">
        <v>30</v>
      </c>
      <c r="C35" s="13" t="s">
        <v>180</v>
      </c>
      <c r="D35" s="13" t="s">
        <v>181</v>
      </c>
      <c r="E35" s="13" t="s">
        <v>182</v>
      </c>
      <c r="F35" s="13" t="s">
        <v>183</v>
      </c>
      <c r="G35" s="13">
        <v>10</v>
      </c>
      <c r="H35" s="14">
        <v>108000</v>
      </c>
      <c r="I35" s="13">
        <v>2009</v>
      </c>
      <c r="J35" s="13" t="s">
        <v>184</v>
      </c>
    </row>
    <row r="36" spans="2:10" ht="37.4">
      <c r="B36" s="11">
        <v>31</v>
      </c>
      <c r="C36" s="11" t="s">
        <v>185</v>
      </c>
      <c r="D36" s="11" t="s">
        <v>186</v>
      </c>
      <c r="E36" s="11" t="s">
        <v>187</v>
      </c>
      <c r="F36" s="11" t="s">
        <v>188</v>
      </c>
      <c r="G36" s="11">
        <v>7</v>
      </c>
      <c r="H36" s="12">
        <v>150000</v>
      </c>
      <c r="I36" s="11">
        <v>2008</v>
      </c>
      <c r="J36" s="11" t="s">
        <v>189</v>
      </c>
    </row>
    <row r="37" spans="2:10" ht="62.35">
      <c r="B37" s="13">
        <v>32</v>
      </c>
      <c r="C37" s="13" t="s">
        <v>190</v>
      </c>
      <c r="D37" s="13" t="s">
        <v>191</v>
      </c>
      <c r="E37" s="13" t="s">
        <v>192</v>
      </c>
      <c r="F37" s="13" t="s">
        <v>193</v>
      </c>
      <c r="G37" s="13">
        <v>25</v>
      </c>
      <c r="H37" s="14">
        <v>40400</v>
      </c>
      <c r="I37" s="13">
        <v>2023</v>
      </c>
      <c r="J37" s="13" t="s">
        <v>194</v>
      </c>
    </row>
    <row r="38" spans="2:10" ht="37.4">
      <c r="B38" s="11" t="s">
        <v>195</v>
      </c>
      <c r="C38" s="11" t="s">
        <v>196</v>
      </c>
      <c r="D38" s="11" t="s">
        <v>197</v>
      </c>
      <c r="E38" s="11" t="s">
        <v>198</v>
      </c>
      <c r="F38" s="11" t="s">
        <v>199</v>
      </c>
      <c r="G38" s="11">
        <v>10</v>
      </c>
      <c r="H38" s="12">
        <v>100000</v>
      </c>
      <c r="I38" s="11">
        <v>2009</v>
      </c>
      <c r="J38" s="11" t="s">
        <v>200</v>
      </c>
    </row>
    <row r="39" spans="2:10" ht="37.4">
      <c r="B39" s="13" t="s">
        <v>195</v>
      </c>
      <c r="C39" s="13" t="s">
        <v>201</v>
      </c>
      <c r="D39" s="13" t="s">
        <v>202</v>
      </c>
      <c r="E39" s="13" t="s">
        <v>203</v>
      </c>
      <c r="F39" s="13" t="s">
        <v>199</v>
      </c>
      <c r="G39" s="13">
        <v>10</v>
      </c>
      <c r="H39" s="14">
        <v>100000</v>
      </c>
      <c r="I39" s="13">
        <v>2008</v>
      </c>
      <c r="J39" s="13" t="s">
        <v>204</v>
      </c>
    </row>
    <row r="40" spans="2:10" ht="74.8">
      <c r="B40" s="11" t="s">
        <v>195</v>
      </c>
      <c r="C40" s="11" t="s">
        <v>205</v>
      </c>
      <c r="D40" s="11" t="s">
        <v>206</v>
      </c>
      <c r="E40" s="11" t="s">
        <v>207</v>
      </c>
      <c r="F40" s="11" t="s">
        <v>199</v>
      </c>
      <c r="G40" s="11">
        <v>10</v>
      </c>
      <c r="H40" s="12">
        <v>100000</v>
      </c>
      <c r="I40" s="11">
        <v>2011</v>
      </c>
      <c r="J40" s="11" t="s">
        <v>208</v>
      </c>
    </row>
    <row r="41" spans="2:10" ht="49.85">
      <c r="B41" s="13" t="s">
        <v>209</v>
      </c>
      <c r="C41" s="13" t="s">
        <v>210</v>
      </c>
      <c r="D41" s="13" t="s">
        <v>211</v>
      </c>
      <c r="E41" s="13" t="s">
        <v>212</v>
      </c>
      <c r="F41" s="14">
        <v>750000</v>
      </c>
      <c r="G41" s="13">
        <v>10</v>
      </c>
      <c r="H41" s="14">
        <v>75000</v>
      </c>
      <c r="I41" s="13">
        <v>2005</v>
      </c>
      <c r="J41" s="13" t="s">
        <v>213</v>
      </c>
    </row>
    <row r="42" spans="2:10" ht="62.35">
      <c r="B42" s="11" t="s">
        <v>209</v>
      </c>
      <c r="C42" s="11" t="s">
        <v>214</v>
      </c>
      <c r="D42" s="11" t="s">
        <v>215</v>
      </c>
      <c r="E42" s="11" t="s">
        <v>216</v>
      </c>
      <c r="F42" s="12">
        <v>750000</v>
      </c>
      <c r="G42" s="11">
        <v>10</v>
      </c>
      <c r="H42" s="12">
        <v>75000</v>
      </c>
      <c r="I42" s="11">
        <v>2008</v>
      </c>
      <c r="J42" s="11" t="s">
        <v>217</v>
      </c>
    </row>
    <row r="43" spans="2:10" ht="37.4">
      <c r="B43" s="13">
        <v>38</v>
      </c>
      <c r="C43" s="13" t="s">
        <v>218</v>
      </c>
      <c r="D43" s="13" t="s">
        <v>219</v>
      </c>
      <c r="E43" s="13" t="s">
        <v>220</v>
      </c>
      <c r="F43" s="14">
        <v>600000</v>
      </c>
      <c r="G43" s="13">
        <v>3</v>
      </c>
      <c r="H43" s="14">
        <v>200000</v>
      </c>
      <c r="I43" s="13">
        <v>2004</v>
      </c>
      <c r="J43" s="13" t="s">
        <v>221</v>
      </c>
    </row>
    <row r="44" spans="2:10" ht="37.4">
      <c r="B44" s="11">
        <v>39</v>
      </c>
      <c r="C44" s="11" t="s">
        <v>222</v>
      </c>
      <c r="D44" s="11" t="s">
        <v>223</v>
      </c>
      <c r="E44" s="11" t="s">
        <v>224</v>
      </c>
      <c r="F44" s="12">
        <v>450000</v>
      </c>
      <c r="G44" s="11">
        <v>10</v>
      </c>
      <c r="H44" s="12">
        <v>45000</v>
      </c>
      <c r="I44" s="11">
        <v>2011</v>
      </c>
      <c r="J44" s="11" t="s">
        <v>225</v>
      </c>
    </row>
    <row r="45" spans="2:10" ht="37.4">
      <c r="B45" s="13">
        <v>40</v>
      </c>
      <c r="C45" s="13" t="s">
        <v>226</v>
      </c>
      <c r="D45" s="13" t="s">
        <v>227</v>
      </c>
      <c r="E45" s="13" t="s">
        <v>228</v>
      </c>
      <c r="F45" s="14">
        <v>300000</v>
      </c>
      <c r="G45" s="13">
        <v>15</v>
      </c>
      <c r="H45" s="14">
        <v>20000</v>
      </c>
      <c r="I45" s="13">
        <v>2009</v>
      </c>
      <c r="J45" s="13" t="s">
        <v>229</v>
      </c>
    </row>
    <row r="46" spans="2:10" ht="24.95">
      <c r="B46" s="11" t="s">
        <v>230</v>
      </c>
      <c r="C46" s="11" t="s">
        <v>231</v>
      </c>
      <c r="D46" s="11" t="s">
        <v>232</v>
      </c>
      <c r="E46" s="11" t="s">
        <v>233</v>
      </c>
      <c r="F46" s="11" t="s">
        <v>234</v>
      </c>
      <c r="G46" s="11">
        <v>10</v>
      </c>
      <c r="H46" s="11" t="s">
        <v>235</v>
      </c>
      <c r="I46" s="11">
        <v>2009</v>
      </c>
      <c r="J46" s="11" t="s">
        <v>236</v>
      </c>
    </row>
    <row r="47" spans="2:10" ht="49.85">
      <c r="B47" s="15" t="s">
        <v>230</v>
      </c>
      <c r="C47" s="15" t="s">
        <v>237</v>
      </c>
      <c r="D47" s="15" t="s">
        <v>238</v>
      </c>
      <c r="E47" s="15" t="s">
        <v>239</v>
      </c>
      <c r="F47" s="15" t="s">
        <v>240</v>
      </c>
      <c r="G47" s="15">
        <v>10</v>
      </c>
      <c r="H47" s="15" t="s">
        <v>235</v>
      </c>
      <c r="I47" s="15">
        <v>2012</v>
      </c>
      <c r="J47" s="15" t="s">
        <v>241</v>
      </c>
    </row>
    <row r="48" spans="2:10" ht="37.4">
      <c r="B48" s="11" t="s">
        <v>230</v>
      </c>
      <c r="C48" s="11" t="s">
        <v>242</v>
      </c>
      <c r="D48" s="11" t="s">
        <v>243</v>
      </c>
      <c r="E48" s="11" t="s">
        <v>54</v>
      </c>
      <c r="F48" s="11" t="s">
        <v>240</v>
      </c>
      <c r="G48" s="11">
        <v>10</v>
      </c>
      <c r="H48" s="11" t="s">
        <v>235</v>
      </c>
      <c r="I48" s="11">
        <v>2011</v>
      </c>
      <c r="J48" s="11" t="s">
        <v>244</v>
      </c>
    </row>
    <row r="49" spans="2:10" ht="49.85">
      <c r="B49" s="13" t="s">
        <v>230</v>
      </c>
      <c r="C49" s="13" t="s">
        <v>245</v>
      </c>
      <c r="D49" s="13" t="s">
        <v>246</v>
      </c>
      <c r="E49" s="13" t="s">
        <v>247</v>
      </c>
      <c r="F49" s="13" t="s">
        <v>240</v>
      </c>
      <c r="G49" s="13">
        <v>7</v>
      </c>
      <c r="H49" s="13" t="s">
        <v>235</v>
      </c>
      <c r="I49" s="13">
        <v>2004</v>
      </c>
      <c r="J49" s="13" t="s">
        <v>248</v>
      </c>
    </row>
    <row r="50" spans="2:10" ht="49.85">
      <c r="B50" s="15" t="s">
        <v>230</v>
      </c>
      <c r="C50" s="15" t="s">
        <v>249</v>
      </c>
      <c r="D50" s="15" t="s">
        <v>250</v>
      </c>
      <c r="E50" s="15" t="s">
        <v>251</v>
      </c>
      <c r="F50" s="15" t="s">
        <v>240</v>
      </c>
      <c r="G50" s="15" t="s">
        <v>240</v>
      </c>
      <c r="H50" s="15" t="s">
        <v>235</v>
      </c>
      <c r="I50" s="15" t="s">
        <v>235</v>
      </c>
      <c r="J50" s="15" t="s">
        <v>252</v>
      </c>
    </row>
    <row r="51" spans="2:10" ht="99.7">
      <c r="B51" s="13" t="s">
        <v>230</v>
      </c>
      <c r="C51" s="13" t="s">
        <v>253</v>
      </c>
      <c r="D51" s="13" t="s">
        <v>254</v>
      </c>
      <c r="E51" s="13" t="s">
        <v>255</v>
      </c>
      <c r="F51" s="13" t="s">
        <v>240</v>
      </c>
      <c r="G51" s="13" t="s">
        <v>240</v>
      </c>
      <c r="H51" s="13" t="s">
        <v>235</v>
      </c>
      <c r="I51" s="13" t="s">
        <v>235</v>
      </c>
      <c r="J51" s="13" t="s">
        <v>256</v>
      </c>
    </row>
    <row r="52" spans="2:10" ht="49.85">
      <c r="B52" s="15" t="s">
        <v>230</v>
      </c>
      <c r="C52" s="15" t="s">
        <v>257</v>
      </c>
      <c r="D52" s="15" t="s">
        <v>258</v>
      </c>
      <c r="E52" s="15" t="s">
        <v>259</v>
      </c>
      <c r="F52" s="15" t="s">
        <v>240</v>
      </c>
      <c r="G52" s="15" t="s">
        <v>240</v>
      </c>
      <c r="H52" s="15" t="s">
        <v>235</v>
      </c>
      <c r="I52" s="15" t="s">
        <v>235</v>
      </c>
      <c r="J52" s="15" t="s">
        <v>260</v>
      </c>
    </row>
    <row r="53" spans="2:10" ht="37.4">
      <c r="B53" s="13" t="s">
        <v>230</v>
      </c>
      <c r="C53" s="13" t="s">
        <v>261</v>
      </c>
      <c r="D53" s="13" t="s">
        <v>262</v>
      </c>
      <c r="E53" s="13" t="s">
        <v>263</v>
      </c>
      <c r="F53" s="13" t="s">
        <v>240</v>
      </c>
      <c r="G53" s="13" t="s">
        <v>240</v>
      </c>
      <c r="H53" s="13" t="s">
        <v>235</v>
      </c>
      <c r="I53" s="13" t="s">
        <v>235</v>
      </c>
      <c r="J53" s="13" t="s">
        <v>264</v>
      </c>
    </row>
    <row r="54" spans="2:10" ht="49.85">
      <c r="B54" s="15" t="s">
        <v>230</v>
      </c>
      <c r="C54" s="15" t="s">
        <v>265</v>
      </c>
      <c r="D54" s="15" t="s">
        <v>266</v>
      </c>
      <c r="E54" s="15" t="s">
        <v>267</v>
      </c>
      <c r="F54" s="15" t="s">
        <v>240</v>
      </c>
      <c r="G54" s="15" t="s">
        <v>240</v>
      </c>
      <c r="H54" s="15" t="s">
        <v>235</v>
      </c>
      <c r="I54" s="15" t="s">
        <v>235</v>
      </c>
      <c r="J54" s="15" t="s">
        <v>268</v>
      </c>
    </row>
    <row r="55" spans="2:10" ht="37.4">
      <c r="B55" s="13" t="s">
        <v>230</v>
      </c>
      <c r="C55" s="13" t="s">
        <v>269</v>
      </c>
      <c r="D55" s="13" t="s">
        <v>270</v>
      </c>
      <c r="E55" s="13" t="s">
        <v>271</v>
      </c>
      <c r="F55" s="13" t="s">
        <v>240</v>
      </c>
      <c r="G55" s="13" t="s">
        <v>240</v>
      </c>
      <c r="H55" s="13" t="s">
        <v>235</v>
      </c>
      <c r="I55" s="13" t="s">
        <v>235</v>
      </c>
      <c r="J55" s="13" t="s">
        <v>272</v>
      </c>
    </row>
    <row r="56" spans="2:10" ht="13" customHeight="1">
      <c r="B56" s="19" t="s">
        <v>273</v>
      </c>
      <c r="C56" s="19"/>
      <c r="D56" s="19"/>
      <c r="E56" s="19"/>
      <c r="F56" s="19"/>
      <c r="G56" s="19"/>
      <c r="H56" s="19"/>
      <c r="I56" s="19"/>
      <c r="J56" s="19"/>
    </row>
    <row r="57" spans="2:10" ht="13" customHeight="1">
      <c r="B57" s="19" t="s">
        <v>274</v>
      </c>
      <c r="C57" s="19"/>
      <c r="D57" s="19"/>
      <c r="E57" s="19"/>
      <c r="F57" s="19"/>
      <c r="G57" s="19"/>
      <c r="H57" s="19"/>
      <c r="I57" s="19"/>
      <c r="J57" s="19"/>
    </row>
    <row r="58" spans="2:10" ht="25.45" customHeight="1">
      <c r="B58" s="19" t="s">
        <v>275</v>
      </c>
      <c r="C58" s="19"/>
      <c r="D58" s="19"/>
      <c r="E58" s="19"/>
      <c r="F58" s="19"/>
      <c r="G58" s="19"/>
      <c r="H58" s="19"/>
      <c r="I58" s="19"/>
      <c r="J58" s="19"/>
    </row>
    <row r="59" spans="2:10" ht="51.25" customHeight="1">
      <c r="B59" s="19" t="s">
        <v>276</v>
      </c>
      <c r="C59" s="19"/>
      <c r="D59" s="19"/>
      <c r="E59" s="19"/>
      <c r="F59" s="19"/>
      <c r="G59" s="19"/>
      <c r="H59" s="19"/>
      <c r="I59" s="19"/>
      <c r="J59" s="19"/>
    </row>
    <row r="60" spans="2:10" ht="13" customHeight="1">
      <c r="B60" s="19" t="s">
        <v>277</v>
      </c>
      <c r="C60" s="19"/>
      <c r="D60" s="19"/>
      <c r="E60" s="19"/>
      <c r="F60" s="19"/>
      <c r="G60" s="19"/>
      <c r="H60" s="19"/>
      <c r="I60" s="19"/>
      <c r="J60" s="19"/>
    </row>
    <row r="61" spans="2:10" ht="13" customHeight="1">
      <c r="B61" s="19" t="s">
        <v>278</v>
      </c>
      <c r="C61" s="19"/>
      <c r="D61" s="19"/>
      <c r="E61" s="19"/>
      <c r="F61" s="19"/>
      <c r="G61" s="19"/>
      <c r="H61" s="19"/>
      <c r="I61" s="19"/>
      <c r="J61" s="19"/>
    </row>
    <row r="62" spans="2:10" ht="25.45" customHeight="1">
      <c r="B62" s="19" t="s">
        <v>279</v>
      </c>
      <c r="C62" s="19"/>
      <c r="D62" s="19"/>
      <c r="E62" s="19"/>
      <c r="F62" s="19"/>
      <c r="G62" s="19"/>
      <c r="H62" s="19"/>
      <c r="I62" s="19"/>
      <c r="J62" s="19"/>
    </row>
    <row r="63" spans="2:10" ht="13" customHeight="1">
      <c r="B63" s="19" t="s">
        <v>280</v>
      </c>
      <c r="C63" s="19"/>
      <c r="D63" s="19"/>
      <c r="E63" s="19"/>
      <c r="F63" s="19"/>
      <c r="G63" s="19"/>
      <c r="H63" s="19"/>
      <c r="I63" s="19"/>
      <c r="J63" s="19"/>
    </row>
    <row r="64" spans="2:10" ht="25.45" customHeight="1">
      <c r="B64" s="19" t="s">
        <v>281</v>
      </c>
      <c r="C64" s="19"/>
      <c r="D64" s="19"/>
      <c r="E64" s="19"/>
      <c r="F64" s="19"/>
      <c r="G64" s="19"/>
      <c r="H64" s="19"/>
      <c r="I64" s="19"/>
      <c r="J64" s="19"/>
    </row>
    <row r="65" spans="2:10" ht="51.25" customHeight="1">
      <c r="B65" s="19" t="s">
        <v>282</v>
      </c>
      <c r="C65" s="19"/>
      <c r="D65" s="19"/>
      <c r="E65" s="19"/>
      <c r="F65" s="19"/>
      <c r="G65" s="19"/>
      <c r="H65" s="19"/>
      <c r="I65" s="19"/>
      <c r="J65" s="19"/>
    </row>
    <row r="66" spans="2:10" ht="25.45" customHeight="1">
      <c r="B66" s="19" t="s">
        <v>283</v>
      </c>
      <c r="C66" s="19"/>
      <c r="D66" s="19"/>
      <c r="E66" s="19"/>
      <c r="F66" s="19"/>
      <c r="G66" s="19"/>
      <c r="H66" s="19"/>
      <c r="I66" s="19"/>
      <c r="J66" s="19"/>
    </row>
    <row r="67" spans="2:10" ht="25.45" customHeight="1">
      <c r="B67" s="19" t="s">
        <v>284</v>
      </c>
      <c r="C67" s="19"/>
      <c r="D67" s="19"/>
      <c r="E67" s="19"/>
      <c r="F67" s="19"/>
      <c r="G67" s="19"/>
      <c r="H67" s="19"/>
      <c r="I67" s="19"/>
      <c r="J67" s="19"/>
    </row>
    <row r="68" spans="2:10" ht="25.45" customHeight="1">
      <c r="B68" s="19" t="s">
        <v>285</v>
      </c>
      <c r="C68" s="19"/>
      <c r="D68" s="19"/>
      <c r="E68" s="19"/>
      <c r="F68" s="19"/>
      <c r="G68" s="19"/>
      <c r="H68" s="19"/>
      <c r="I68" s="19"/>
      <c r="J68" s="19"/>
    </row>
    <row r="69" spans="2:10" ht="25.45" customHeight="1">
      <c r="B69" s="19" t="s">
        <v>286</v>
      </c>
      <c r="C69" s="19"/>
      <c r="D69" s="19"/>
      <c r="E69" s="19"/>
      <c r="F69" s="19"/>
      <c r="G69" s="19"/>
      <c r="H69" s="19"/>
      <c r="I69" s="19"/>
      <c r="J69" s="19"/>
    </row>
    <row r="70" spans="2:10" ht="13" customHeight="1">
      <c r="B70" s="19" t="s">
        <v>287</v>
      </c>
      <c r="C70" s="19"/>
      <c r="D70" s="19"/>
      <c r="E70" s="19"/>
      <c r="F70" s="19"/>
      <c r="G70" s="19"/>
      <c r="H70" s="19"/>
      <c r="I70" s="19"/>
      <c r="J70" s="19"/>
    </row>
    <row r="71" spans="2:10" ht="13" customHeight="1">
      <c r="B71" s="19" t="s">
        <v>288</v>
      </c>
      <c r="C71" s="19"/>
      <c r="D71" s="19"/>
      <c r="E71" s="19"/>
      <c r="F71" s="19"/>
      <c r="G71" s="19"/>
      <c r="H71" s="19"/>
      <c r="I71" s="19"/>
      <c r="J71" s="19"/>
    </row>
    <row r="72" spans="2:10" ht="13" customHeight="1">
      <c r="B72" s="19" t="s">
        <v>289</v>
      </c>
      <c r="C72" s="19"/>
      <c r="D72" s="19"/>
      <c r="E72" s="19"/>
      <c r="F72" s="19"/>
      <c r="G72" s="19"/>
      <c r="H72" s="19"/>
      <c r="I72" s="19"/>
      <c r="J72" s="19"/>
    </row>
    <row r="73" spans="2:10" ht="13" customHeight="1">
      <c r="B73" s="19" t="s">
        <v>290</v>
      </c>
      <c r="C73" s="19"/>
      <c r="D73" s="19"/>
      <c r="E73" s="19"/>
      <c r="F73" s="19"/>
      <c r="G73" s="19"/>
      <c r="H73" s="19"/>
      <c r="I73" s="19"/>
      <c r="J73" s="19"/>
    </row>
    <row r="74" spans="2:10" ht="13" customHeight="1">
      <c r="B74" s="19" t="s">
        <v>291</v>
      </c>
      <c r="C74" s="19"/>
      <c r="D74" s="19"/>
      <c r="E74" s="19"/>
      <c r="F74" s="19"/>
      <c r="G74" s="19"/>
      <c r="H74" s="19"/>
      <c r="I74" s="19"/>
      <c r="J74" s="19"/>
    </row>
    <row r="75" spans="2:10" ht="13" customHeight="1">
      <c r="B75" s="19" t="s">
        <v>292</v>
      </c>
      <c r="C75" s="19"/>
      <c r="D75" s="19"/>
      <c r="E75" s="19"/>
      <c r="F75" s="19"/>
      <c r="G75" s="19"/>
      <c r="H75" s="19"/>
      <c r="I75" s="19"/>
      <c r="J75" s="19"/>
    </row>
    <row r="76" spans="2:10" ht="13" customHeight="1">
      <c r="B76" s="19" t="s">
        <v>293</v>
      </c>
      <c r="C76" s="19"/>
      <c r="D76" s="19"/>
      <c r="E76" s="19"/>
      <c r="F76" s="19"/>
      <c r="G76" s="19"/>
      <c r="H76" s="19"/>
      <c r="I76" s="19"/>
      <c r="J76" s="19"/>
    </row>
    <row r="77" spans="2:10" ht="13" customHeight="1">
      <c r="B77" s="19" t="s">
        <v>294</v>
      </c>
      <c r="C77" s="19"/>
      <c r="D77" s="19"/>
      <c r="E77" s="19"/>
      <c r="F77" s="19"/>
      <c r="G77" s="19"/>
      <c r="H77" s="19"/>
      <c r="I77" s="19"/>
      <c r="J77" s="19"/>
    </row>
    <row r="78" spans="2:10" ht="13" customHeight="1">
      <c r="B78" s="19" t="s">
        <v>295</v>
      </c>
      <c r="C78" s="19"/>
      <c r="D78" s="19"/>
      <c r="E78" s="19"/>
      <c r="F78" s="19"/>
      <c r="G78" s="19"/>
      <c r="H78" s="19"/>
      <c r="I78" s="19"/>
      <c r="J78" s="19"/>
    </row>
    <row r="79" spans="2:10" ht="13" customHeight="1">
      <c r="B79" s="19" t="s">
        <v>296</v>
      </c>
      <c r="C79" s="19"/>
      <c r="D79" s="19"/>
      <c r="E79" s="19"/>
      <c r="F79" s="19"/>
      <c r="G79" s="19"/>
      <c r="H79" s="19"/>
      <c r="I79" s="19"/>
      <c r="J79" s="19"/>
    </row>
    <row r="80" spans="2:10" ht="13" customHeight="1">
      <c r="B80" s="19" t="s">
        <v>297</v>
      </c>
      <c r="C80" s="19"/>
      <c r="D80" s="19"/>
      <c r="E80" s="19"/>
      <c r="F80" s="19"/>
      <c r="G80" s="19"/>
      <c r="H80" s="19"/>
      <c r="I80" s="19"/>
      <c r="J80" s="19"/>
    </row>
    <row r="81" spans="2:10" ht="13" customHeight="1">
      <c r="B81" s="19" t="s">
        <v>298</v>
      </c>
      <c r="C81" s="19"/>
      <c r="D81" s="19"/>
      <c r="E81" s="19"/>
      <c r="F81" s="19"/>
      <c r="G81" s="19"/>
      <c r="H81" s="19"/>
      <c r="I81" s="19"/>
      <c r="J81" s="19"/>
    </row>
    <row r="82" spans="2:10" ht="13" customHeight="1">
      <c r="B82" s="19" t="s">
        <v>299</v>
      </c>
      <c r="C82" s="19"/>
      <c r="D82" s="19"/>
      <c r="E82" s="19"/>
      <c r="F82" s="19"/>
      <c r="G82" s="19"/>
      <c r="H82" s="19"/>
      <c r="I82" s="19"/>
      <c r="J82" s="19"/>
    </row>
    <row r="83" spans="2:10" ht="13" customHeight="1">
      <c r="B83" s="19" t="s">
        <v>300</v>
      </c>
      <c r="C83" s="19"/>
      <c r="D83" s="19"/>
      <c r="E83" s="19"/>
      <c r="F83" s="19"/>
      <c r="G83" s="19"/>
      <c r="H83" s="19"/>
      <c r="I83" s="19"/>
      <c r="J83" s="19"/>
    </row>
    <row r="84" spans="2:10" ht="13" customHeight="1">
      <c r="B84" s="19" t="s">
        <v>301</v>
      </c>
      <c r="C84" s="19"/>
      <c r="D84" s="19"/>
      <c r="E84" s="19"/>
      <c r="F84" s="19"/>
      <c r="G84" s="19"/>
      <c r="H84" s="19"/>
      <c r="I84" s="19"/>
      <c r="J84" s="19"/>
    </row>
    <row r="85" spans="2:10" ht="13" customHeight="1">
      <c r="B85" s="19" t="s">
        <v>302</v>
      </c>
      <c r="C85" s="19"/>
      <c r="D85" s="19"/>
      <c r="E85" s="19"/>
      <c r="F85" s="19"/>
      <c r="G85" s="19"/>
      <c r="H85" s="19"/>
      <c r="I85" s="19"/>
      <c r="J85" s="19"/>
    </row>
    <row r="86" spans="2:10" ht="13" customHeight="1">
      <c r="B86" s="19" t="s">
        <v>303</v>
      </c>
      <c r="C86" s="19"/>
      <c r="D86" s="19"/>
      <c r="E86" s="19"/>
      <c r="F86" s="19"/>
      <c r="G86" s="19"/>
      <c r="H86" s="19"/>
      <c r="I86" s="19"/>
      <c r="J86" s="19"/>
    </row>
    <row r="87" spans="2:10" ht="13" customHeight="1">
      <c r="B87" s="19" t="s">
        <v>304</v>
      </c>
      <c r="C87" s="19"/>
      <c r="D87" s="19"/>
      <c r="E87" s="19"/>
      <c r="F87" s="19"/>
      <c r="G87" s="19"/>
      <c r="H87" s="19"/>
      <c r="I87" s="19"/>
      <c r="J87" s="19"/>
    </row>
    <row r="88" spans="2:10" ht="13" customHeight="1">
      <c r="B88" s="19" t="s">
        <v>305</v>
      </c>
      <c r="C88" s="19"/>
      <c r="D88" s="19"/>
      <c r="E88" s="19"/>
      <c r="F88" s="19"/>
      <c r="G88" s="19"/>
      <c r="H88" s="19"/>
      <c r="I88" s="19"/>
      <c r="J88" s="19"/>
    </row>
    <row r="89" spans="2:10" ht="13" customHeight="1">
      <c r="B89" s="19" t="s">
        <v>306</v>
      </c>
      <c r="C89" s="19"/>
      <c r="D89" s="19"/>
      <c r="E89" s="19"/>
      <c r="F89" s="19"/>
      <c r="G89" s="19"/>
      <c r="H89" s="19"/>
      <c r="I89" s="19"/>
      <c r="J89" s="19"/>
    </row>
    <row r="90" spans="2:10" ht="13" customHeight="1">
      <c r="B90" s="19" t="s">
        <v>307</v>
      </c>
      <c r="C90" s="19"/>
      <c r="D90" s="19"/>
      <c r="E90" s="19"/>
      <c r="F90" s="19"/>
      <c r="G90" s="19"/>
      <c r="H90" s="19"/>
      <c r="I90" s="19"/>
      <c r="J90" s="19"/>
    </row>
    <row r="91" spans="2:10" ht="13" customHeight="1">
      <c r="B91" s="19" t="s">
        <v>308</v>
      </c>
      <c r="C91" s="19"/>
      <c r="D91" s="19"/>
      <c r="E91" s="19"/>
      <c r="F91" s="19"/>
      <c r="G91" s="19"/>
      <c r="H91" s="19"/>
      <c r="I91" s="19"/>
      <c r="J91" s="19"/>
    </row>
  </sheetData>
  <mergeCells count="38">
    <mergeCell ref="B58:J58"/>
    <mergeCell ref="B59:J59"/>
    <mergeCell ref="B60:J60"/>
    <mergeCell ref="B61:J61"/>
    <mergeCell ref="B3:J3"/>
    <mergeCell ref="B4:J4"/>
    <mergeCell ref="B56:J56"/>
    <mergeCell ref="B57:J57"/>
    <mergeCell ref="B66:J66"/>
    <mergeCell ref="B67:J67"/>
    <mergeCell ref="B68:J68"/>
    <mergeCell ref="B69:J69"/>
    <mergeCell ref="B62:J62"/>
    <mergeCell ref="B63:J63"/>
    <mergeCell ref="B64:J64"/>
    <mergeCell ref="B65:J65"/>
    <mergeCell ref="B74:J74"/>
    <mergeCell ref="B75:J75"/>
    <mergeCell ref="B76:J76"/>
    <mergeCell ref="B77:J77"/>
    <mergeCell ref="B70:J70"/>
    <mergeCell ref="B71:J71"/>
    <mergeCell ref="B72:J72"/>
    <mergeCell ref="B73:J73"/>
    <mergeCell ref="B82:J82"/>
    <mergeCell ref="B83:J83"/>
    <mergeCell ref="B84:J84"/>
    <mergeCell ref="B85:J85"/>
    <mergeCell ref="B78:J78"/>
    <mergeCell ref="B79:J79"/>
    <mergeCell ref="B80:J80"/>
    <mergeCell ref="B81:J81"/>
    <mergeCell ref="B90:J90"/>
    <mergeCell ref="B91:J91"/>
    <mergeCell ref="B86:J86"/>
    <mergeCell ref="B87:J87"/>
    <mergeCell ref="B88:J88"/>
    <mergeCell ref="B89:J89"/>
  </mergeCells>
  <phoneticPr fontId="2" type="noConversion"/>
  <pageMargins left="0.75" right="0.75" top="1" bottom="1" header="0.5" footer="0.5"/>
  <pageSetup orientation="portrait" verticalDpi="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Model</vt:lpstr>
      <vt:lpstr>SBJ-naming rights </vt:lpstr>
    </vt:vector>
  </TitlesOfParts>
  <Company>University of San Francisco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USF ITS</dc:creator>
  <cp:lastModifiedBy>Sally Scott</cp:lastModifiedBy>
  <dcterms:created xsi:type="dcterms:W3CDTF">2010-06-17T17:41:15Z</dcterms:created>
  <dcterms:modified xsi:type="dcterms:W3CDTF">2015-11-03T21:33:14Z</dcterms:modified>
</cp:coreProperties>
</file>